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ange order log" state="visible" r:id="rId4"/>
    <sheet sheetId="2" name="About this template" state="visible" r:id="rId5"/>
  </sheets>
  <definedNames>
    <definedName name="_xlnm.Print_Area" localSheetId="0">'Change order log'!$A$1:$L$68</definedName>
    <definedName name="_xlnm.Print_Titles" localSheetId="0">'Change order log'!$12:$12</definedName>
    <definedName name="_xlnm.Print_Area" localSheetId="1">'About this template'!$A$1:$E$26</definedName>
  </definedNames>
  <calcPr calcId="171027" fullCalcOnLoad="1"/>
</workbook>
</file>

<file path=xl/sharedStrings.xml><?xml version="1.0" encoding="utf-8"?>
<sst xmlns="http://schemas.openxmlformats.org/spreadsheetml/2006/main" count="74" uniqueCount="70">
  <si>
    <t>CHANGE ORDER LOG</t>
  </si>
  <si>
    <t>Every change order, its status and the contract sum it leaves</t>
  </si>
  <si>
    <t>PROJECT</t>
  </si>
  <si>
    <t>Pale yellow cells are yours to fill in</t>
  </si>
  <si>
    <t>JOB NO.</t>
  </si>
  <si>
    <t>All other cells are locked</t>
  </si>
  <si>
    <t>ORIGINAL CONTRACT SUM</t>
  </si>
  <si>
    <t>Example: your signed contract sum</t>
  </si>
  <si>
    <t>CO NO.</t>
  </si>
  <si>
    <t>DATE SUBMITTED</t>
  </si>
  <si>
    <t>DESCRIPTION</t>
  </si>
  <si>
    <t>INITIATED BY</t>
  </si>
  <si>
    <t>RFI OR REFERENCE</t>
  </si>
  <si>
    <t>AMOUNT</t>
  </si>
  <si>
    <t>DAYS</t>
  </si>
  <si>
    <t>STATUS</t>
  </si>
  <si>
    <t>DATE APPROVED</t>
  </si>
  <si>
    <t>DAYS TO APPROVE</t>
  </si>
  <si>
    <t>Example: added footing at grid line 4</t>
  </si>
  <si>
    <t>Owner</t>
  </si>
  <si>
    <t>RFI 3</t>
  </si>
  <si>
    <t>Approved</t>
  </si>
  <si>
    <t>Example: credit for deleted shelving</t>
  </si>
  <si>
    <t>Example: upgraded light fixtures</t>
  </si>
  <si>
    <t>Pending</t>
  </si>
  <si>
    <t>CONTRACT SUMMARY</t>
  </si>
  <si>
    <t>Original contract sum</t>
  </si>
  <si>
    <t>Approved changes</t>
  </si>
  <si>
    <t>Pending changes</t>
  </si>
  <si>
    <t>Rejected changes</t>
  </si>
  <si>
    <t>Current contract sum</t>
  </si>
  <si>
    <t>If pending changes are approved</t>
  </si>
  <si>
    <t>Days added by approved changes</t>
  </si>
  <si>
    <t>Pending change orders</t>
  </si>
  <si>
    <t>Approved change orders</t>
  </si>
  <si>
    <t>Rejected change orders</t>
  </si>
  <si>
    <t>Void change orders</t>
  </si>
  <si>
    <t>Average days to approve</t>
  </si>
  <si>
    <t>over change orders with both dates, approved on or after submitted</t>
  </si>
  <si>
    <t>Free template from Framing &amp; Figures · framingandfigures.com/templates/</t>
  </si>
  <si>
    <t>ABOUT THIS TEMPLATE</t>
  </si>
  <si>
    <t>What the file does, how to use it and where to learn more</t>
  </si>
  <si>
    <t>Change Order Log Template (Excel)</t>
  </si>
  <si>
    <t>Each change order with its date submitted, description, who initiated it, amount, days and status, and the days it took to approve, with the original contract sum, the approved, pending and rejected totals, the current contract sum, the days added, counts by status and the average days to approve.</t>
  </si>
  <si>
    <t>HOW TO USE IT</t>
  </si>
  <si>
    <t>STEP 1</t>
  </si>
  <si>
    <t>Fill in the project, the job no. and the original contract sum, then log each change order as you submit it: its number, date submitted, description, who initiated it, the RFI or reference, the amount (a minus sign for a credit) and the days it adds (a minus sign for days taken off).</t>
  </si>
  <si>
    <t>STEP 2</t>
  </si>
  <si>
    <t>Pick the status and enter the date approved as each change order resolves. Days to approve computes itself and stays yellow, like the rest of the row, so the table still sorts. It stays blank if either date is missing or is not a date, or if the date approved is before the date submitted.</t>
  </si>
  <si>
    <t>STEP 3</t>
  </si>
  <si>
    <t>Read the current contract sum, the original plus the approved changes, and what it becomes if the pending changes are approved; the summary also gives the days approved changes added, the counts by status and the average days to approve.</t>
  </si>
  <si>
    <t>EXAMPLE FIGURES</t>
  </si>
  <si>
    <t>The first three rows are the example, over an original contract sum of $185,000.00: an added footing approved in 5 days, a credit for deleted shelving approved in 1 day, and a light fixture upgrade still pending. Replace them, and the contract sum, with your own.</t>
  </si>
  <si>
    <t>VERSION</t>
  </si>
  <si>
    <t>v2, 2026-09-24</t>
  </si>
  <si>
    <t>LICENSE</t>
  </si>
  <si>
    <t>© Harmony For Humanity LLC. Free for use in your business; not for resale.</t>
  </si>
  <si>
    <t>LINKS</t>
  </si>
  <si>
    <t>TEMPLATE PAGE</t>
  </si>
  <si>
    <t>CALCULATOR</t>
  </si>
  <si>
    <t>Change order calculator</t>
  </si>
  <si>
    <t>GUIDE</t>
  </si>
  <si>
    <t>Change orders that get paid</t>
  </si>
  <si>
    <t>ALL TEMPLATES</t>
  </si>
  <si>
    <t>framingandfigures.com/templates/</t>
  </si>
  <si>
    <t>RELATED TEMPLATES</t>
  </si>
  <si>
    <t>Change Order Form (Word)</t>
  </si>
  <si>
    <t>T&amp;M Ticket Template (Excel)</t>
  </si>
  <si>
    <t>RFI Log Template (Excel)</t>
  </si>
  <si>
    <t>Pay Application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</si>
</sst>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m/d/yyyy"/>
    <numFmt numFmtId="166" formatCode="0.0"/>
  </numFmts>
  <fonts count="10" x14ac:knownFonts="1">
    <font>
      <sz val="10"/>
      <color rgb="FF111111"/>
      <name val="Arial"/>
      <family val="2"/>
    </font>
    <font>
      <color rgb="FF111111"/>
      <sz val="10"/>
      <name val="Arial"/>
    </font>
    <font>
      <b/>
      <color rgb="FF111111"/>
      <sz val="22"/>
      <name val="Arial"/>
    </font>
    <font>
      <color rgb="FF5B6068"/>
      <sz val="9"/>
      <name val="Arial"/>
    </font>
    <font>
      <b/>
      <color rgb="FF5B6068"/>
      <sz val="8"/>
      <name val="Arial"/>
    </font>
    <font>
      <color rgb="FF5B6068"/>
      <sz val="8"/>
      <name val="Arial"/>
    </font>
    <font>
      <b/>
      <color rgb="FFFFFFFF"/>
      <sz val="8"/>
      <name val="Arial"/>
    </font>
    <font>
      <b/>
      <color rgb="FF111111"/>
      <sz val="11"/>
      <name val="Arial"/>
    </font>
    <font>
      <b/>
      <color rgb="FF111111"/>
      <sz val="14"/>
      <name val="Arial"/>
    </font>
    <font>
      <u/>
      <color rgb="FF111111"/>
      <sz val="10"/>
      <name val="Arial"/>
    </font>
  </fonts>
  <fills count="6">
    <fill>
      <patternFill patternType="none"/>
    </fill>
    <fill>
      <patternFill patternType="gray125"/>
    </fill>
    <fill>
      <patternFill patternType="solid">
        <fgColor rgb="FFFFD400"/>
      </patternFill>
    </fill>
    <fill>
      <patternFill patternType="solid">
        <fgColor rgb="FFFFF9DD"/>
      </patternFill>
    </fill>
    <fill>
      <patternFill patternType="solid">
        <fgColor rgb="FFFFFFFF"/>
      </patternFill>
    </fill>
    <fill>
      <patternFill patternType="solid">
        <fgColor rgb="FF1F2226"/>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applyAlignment="1">
      <alignment horizontal="right"/>
    </xf>
    <xf numFmtId="0" fontId="3" fillId="0" borderId="0" xfId="0" applyFont="1" applyAlignment="1">
      <alignment horizontal="right"/>
    </xf>
    <xf numFmtId="0" fontId="1" fillId="2" borderId="0" xfId="0" applyFont="1" applyFill="1"/>
    <xf numFmtId="0" fontId="4" fillId="0" borderId="0" xfId="0" applyFont="1" applyAlignment="1">
      <alignment vertical="center"/>
    </xf>
    <xf numFmtId="0" fontId="1" fillId="3" borderId="1" xfId="0" applyFont="1" applyFill="1" applyBorder="1" applyAlignment="1" applyProtection="1">
      <alignment horizontal="left" vertical="center" indent="1"/>
      <protection locked="0"/>
    </xf>
    <xf numFmtId="0" fontId="1" fillId="3" borderId="1" xfId="0" applyFont="1" applyFill="1" applyBorder="1" applyProtection="1"/>
    <xf numFmtId="0" fontId="5" fillId="0" borderId="0" xfId="0" applyFont="1" applyAlignment="1">
      <alignment vertical="center"/>
    </xf>
    <xf numFmtId="0" fontId="1" fillId="4" borderId="2" xfId="0" applyFont="1" applyFill="1" applyBorder="1"/>
    <xf numFmtId="164" fontId="1" fillId="3" borderId="1" xfId="0" applyNumberFormat="1" applyFont="1" applyFill="1" applyBorder="1" applyAlignment="1" applyProtection="1">
      <alignment horizontal="right" vertical="center"/>
      <protection locked="0"/>
    </xf>
    <xf numFmtId="0" fontId="5" fillId="0" borderId="0" xfId="0" applyFont="1" applyAlignment="1">
      <alignment vertical="center" indent="1"/>
    </xf>
    <xf numFmtId="0" fontId="6" fillId="5" borderId="0" xfId="0" applyFont="1" applyFill="1" applyAlignment="1">
      <alignment horizontal="right" vertical="center" wrapText="1"/>
    </xf>
    <xf numFmtId="0" fontId="6" fillId="5" borderId="0" xfId="0" applyFont="1" applyFill="1" applyAlignment="1">
      <alignment horizontal="left" vertical="center" wrapText="1" indent="1"/>
    </xf>
    <xf numFmtId="1" fontId="1" fillId="3" borderId="3" xfId="0" applyNumberFormat="1" applyFont="1" applyFill="1" applyBorder="1" applyAlignment="1" applyProtection="1">
      <alignment horizontal="right" vertical="center"/>
      <protection locked="0"/>
    </xf>
    <xf numFmtId="165" fontId="1" fillId="3" borderId="3" xfId="0" applyNumberFormat="1" applyFont="1" applyFill="1" applyBorder="1" applyAlignment="1" applyProtection="1">
      <alignment horizontal="right" vertical="center"/>
      <protection locked="0"/>
    </xf>
    <xf numFmtId="0" fontId="1" fillId="3" borderId="3" xfId="0" applyFont="1" applyFill="1" applyBorder="1" applyAlignment="1" applyProtection="1">
      <alignment horizontal="left" vertical="center" indent="1"/>
      <protection locked="0"/>
    </xf>
    <xf numFmtId="164" fontId="1" fillId="3" borderId="3" xfId="0" applyNumberFormat="1" applyFont="1" applyFill="1" applyBorder="1" applyAlignment="1" applyProtection="1">
      <alignment horizontal="right" vertical="center"/>
      <protection locked="0"/>
    </xf>
    <xf numFmtId="0" fontId="6" fillId="5" borderId="0" xfId="0" applyFont="1" applyFill="1" applyAlignment="1">
      <alignment vertical="center" indent="1"/>
    </xf>
    <xf numFmtId="0" fontId="1" fillId="0" borderId="4" xfId="0" applyFont="1" applyBorder="1" applyAlignment="1">
      <alignment vertical="center" indent="1"/>
    </xf>
    <xf numFmtId="164" fontId="1" fillId="4" borderId="4" xfId="0" applyNumberFormat="1" applyFont="1" applyFill="1" applyBorder="1" applyAlignment="1" applyProtection="1">
      <alignment horizontal="right" vertical="center"/>
    </xf>
    <xf numFmtId="0" fontId="7" fillId="2" borderId="5" xfId="0" applyFont="1" applyFill="1" applyBorder="1" applyAlignment="1">
      <alignment vertical="center" indent="1"/>
    </xf>
    <xf numFmtId="164" fontId="7" fillId="2" borderId="5" xfId="0" applyNumberFormat="1" applyFont="1" applyFill="1" applyBorder="1" applyAlignment="1" applyProtection="1">
      <alignment horizontal="right" vertical="center"/>
    </xf>
    <xf numFmtId="1" fontId="1" fillId="4" borderId="4" xfId="0" applyNumberFormat="1" applyFont="1" applyFill="1" applyBorder="1" applyAlignment="1" applyProtection="1">
      <alignment horizontal="right" vertical="center"/>
    </xf>
    <xf numFmtId="166" fontId="1" fillId="4" borderId="4" xfId="0" applyNumberFormat="1" applyFont="1" applyFill="1" applyBorder="1" applyAlignment="1" applyProtection="1">
      <alignment horizontal="right" vertical="center"/>
    </xf>
    <xf numFmtId="0" fontId="5" fillId="0" borderId="0" xfId="0" applyFont="1" applyAlignment="1" applyProtection="1">
      <alignment vertical="bottom"/>
    </xf>
    <xf numFmtId="0" fontId="8" fillId="0" borderId="0" xfId="0" applyFont="1" applyAlignment="1" applyProtection="1">
      <alignment vertical="center"/>
    </xf>
    <xf numFmtId="0" fontId="1" fillId="0" borderId="0" xfId="0" applyFont="1" applyAlignment="1" applyProtection="1">
      <alignment vertical="top" wrapText="1"/>
    </xf>
    <xf numFmtId="0" fontId="4" fillId="0" borderId="0" xfId="0" applyFont="1" applyAlignment="1">
      <alignment vertical="top"/>
    </xf>
    <xf numFmtId="0" fontId="9"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hange-order-log-template/?utm_source=template&amp;utm_medium=xlsx&amp;utm_campaign=change-order-log-template&amp;utm_content=header" TargetMode="External"/><Relationship Id="rId3"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hange-order-log-template/?utm_source=template&amp;utm_medium=xlsx&amp;utm_campaign=change-order-log-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67</xdr:row>
      <xdr:rowOff>28575</xdr:rowOff>
    </xdr:from>
    <xdr:ext cx="1143000" cy="195588"/>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hange-order-log-template/?utm_source=template&amp;utm_medium=xlsx&amp;utm_campaign=change-order-log-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hange-order-log-template/?utm_source=template&amp;utm_medium=xlsx&amp;utm_campaign=change-order-log-template&amp;utm_content=about" TargetMode="External"/><Relationship Id="rId2" Type="http://schemas.openxmlformats.org/officeDocument/2006/relationships/hyperlink" Target="https://framingandfigures.com/tools/change-order-calculator/?utm_source=template&amp;utm_medium=xlsx&amp;utm_campaign=change-order-log-template&amp;utm_content=about" TargetMode="External"/><Relationship Id="rId3" Type="http://schemas.openxmlformats.org/officeDocument/2006/relationships/hyperlink" Target="https://framingandfigures.com/guides/change-orders-that-get-paid/?utm_source=template&amp;utm_medium=xlsx&amp;utm_campaign=change-order-log-template&amp;utm_content=about" TargetMode="External"/><Relationship Id="rId4" Type="http://schemas.openxmlformats.org/officeDocument/2006/relationships/hyperlink" Target="https://framingandfigures.com/templates/?utm_source=template&amp;utm_medium=xlsx&amp;utm_campaign=change-order-log-template&amp;utm_content=about" TargetMode="External"/><Relationship Id="rId5" Type="http://schemas.openxmlformats.org/officeDocument/2006/relationships/hyperlink" Target="https://framingandfigures.com/templates/change-order-form/?utm_source=template&amp;utm_medium=xlsx&amp;utm_campaign=change-order-log-template&amp;utm_content=about" TargetMode="External"/><Relationship Id="rId6" Type="http://schemas.openxmlformats.org/officeDocument/2006/relationships/hyperlink" Target="https://framingandfigures.com/templates/time-and-material-ticket-template/?utm_source=template&amp;utm_medium=xlsx&amp;utm_campaign=change-order-log-template&amp;utm_content=about" TargetMode="External"/><Relationship Id="rId7" Type="http://schemas.openxmlformats.org/officeDocument/2006/relationships/hyperlink" Target="https://framingandfigures.com/templates/rfi-log-template/?utm_source=template&amp;utm_medium=xlsx&amp;utm_campaign=change-order-log-template&amp;utm_content=about" TargetMode="External"/><Relationship Id="rId8" Type="http://schemas.openxmlformats.org/officeDocument/2006/relationships/hyperlink" Target="https://framingandfigures.com/templates/pay-application-template/?utm_source=template&amp;utm_medium=xlsx&amp;utm_campaign=change-order-log-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68"/>
  <sheetViews>
    <sheetView workbookViewId="0" showGridLines="0">
      <pane ySplit="12" topLeftCell="A13" activePane="bottomLeft" state="frozen"/>
      <selection pane="bottomLeft"/>
    </sheetView>
  </sheetViews>
  <sheetFormatPr defaultRowHeight="15" outlineLevelRow="0" outlineLevelCol="0" x14ac:dyDescent="55"/>
  <cols>
    <col min="1" max="1" width="3" style="1" customWidth="1"/>
    <col min="2" max="2" width="10" style="1" customWidth="1"/>
    <col min="3" max="3" width="14" style="1" customWidth="1"/>
    <col min="4" max="4" width="34" style="1" customWidth="1"/>
    <col min="5" max="5" width="14" style="1" customWidth="1"/>
    <col min="6" max="6" width="16" style="1" customWidth="1"/>
    <col min="7" max="7" width="14" style="1" customWidth="1"/>
    <col min="8" max="8" width="8" style="1" customWidth="1"/>
    <col min="9" max="9" width="11" style="1" customWidth="1"/>
    <col min="10" max="10" width="13" style="1" customWidth="1"/>
    <col min="11" max="11" width="11" style="1" customWidth="1"/>
    <col min="12" max="12" width="3" style="1" customWidth="1"/>
  </cols>
  <sheetData>
    <row r="1" ht="15" customHeight="1" x14ac:dyDescent="0.25"/>
    <row r="2" ht="22" customHeight="1" spans="5:11" x14ac:dyDescent="0.25">
      <c r="E2" s="2" t="s">
        <v>0</v>
      </c>
      <c r="F2" s="2"/>
      <c r="G2" s="2"/>
      <c r="H2" s="2"/>
      <c r="I2" s="2"/>
      <c r="J2" s="2"/>
      <c r="K2" s="2"/>
    </row>
    <row r="3" ht="22" customHeight="1" spans="5:11" x14ac:dyDescent="0.25">
      <c r="E3" s="3" t="s">
        <v>1</v>
      </c>
      <c r="F3" s="3"/>
      <c r="G3" s="3"/>
      <c r="H3" s="3"/>
      <c r="I3" s="3"/>
      <c r="J3" s="3"/>
      <c r="K3" s="3"/>
    </row>
    <row r="4" ht="15" customHeight="1" x14ac:dyDescent="0.25"/>
    <row r="5" ht="4" customHeight="1" spans="2:11" x14ac:dyDescent="0.25">
      <c r="B5" s="4"/>
      <c r="C5" s="4"/>
      <c r="D5" s="4"/>
      <c r="E5" s="4"/>
      <c r="F5" s="4"/>
      <c r="G5" s="4"/>
      <c r="H5" s="4"/>
      <c r="I5" s="4"/>
      <c r="J5" s="4"/>
      <c r="K5" s="4"/>
    </row>
    <row r="6" ht="15" customHeight="1" x14ac:dyDescent="0.25"/>
    <row r="7" ht="15" customHeight="1" spans="2:9" x14ac:dyDescent="0.25">
      <c r="B7" s="5" t="s">
        <v>2</v>
      </c>
      <c r="C7" s="5"/>
      <c r="D7" s="6"/>
      <c r="E7" s="6"/>
      <c r="F7" s="6"/>
      <c r="H7" s="7"/>
      <c r="I7" s="8" t="s">
        <v>3</v>
      </c>
    </row>
    <row r="8" ht="15" customHeight="1" spans="2:9" x14ac:dyDescent="0.25">
      <c r="B8" s="5" t="s">
        <v>4</v>
      </c>
      <c r="C8" s="5"/>
      <c r="D8" s="6"/>
      <c r="E8" s="6"/>
      <c r="H8" s="9"/>
      <c r="I8" s="8" t="s">
        <v>5</v>
      </c>
    </row>
    <row r="9" ht="15" customHeight="1" spans="2:6" x14ac:dyDescent="0.25">
      <c r="B9" s="5" t="s">
        <v>6</v>
      </c>
      <c r="C9" s="5"/>
      <c r="D9" s="10">
        <v>185000</v>
      </c>
      <c r="E9" s="10"/>
      <c r="F9" s="11" t="s">
        <v>7</v>
      </c>
    </row>
    <row r="10" ht="15" customHeight="1" x14ac:dyDescent="0.25"/>
    <row r="11" ht="15" customHeight="1" x14ac:dyDescent="0.25"/>
    <row r="12" ht="26" customHeight="1" spans="2:11" x14ac:dyDescent="0.25">
      <c r="B12" s="12" t="s">
        <v>8</v>
      </c>
      <c r="C12" s="12" t="s">
        <v>9</v>
      </c>
      <c r="D12" s="13" t="s">
        <v>10</v>
      </c>
      <c r="E12" s="13" t="s">
        <v>11</v>
      </c>
      <c r="F12" s="13" t="s">
        <v>12</v>
      </c>
      <c r="G12" s="12" t="s">
        <v>13</v>
      </c>
      <c r="H12" s="12" t="s">
        <v>14</v>
      </c>
      <c r="I12" s="13" t="s">
        <v>15</v>
      </c>
      <c r="J12" s="12" t="s">
        <v>16</v>
      </c>
      <c r="K12" s="12" t="s">
        <v>17</v>
      </c>
    </row>
    <row r="13" ht="15" customHeight="1" spans="2:11" x14ac:dyDescent="0.25">
      <c r="B13" s="14">
        <v>1</v>
      </c>
      <c r="C13" s="15">
        <v>46275</v>
      </c>
      <c r="D13" s="16" t="s">
        <v>18</v>
      </c>
      <c r="E13" s="16" t="s">
        <v>19</v>
      </c>
      <c r="F13" s="16" t="s">
        <v>20</v>
      </c>
      <c r="G13" s="17">
        <v>2450</v>
      </c>
      <c r="H13" s="14">
        <v>2</v>
      </c>
      <c r="I13" s="16" t="s">
        <v>21</v>
      </c>
      <c r="J13" s="15">
        <v>46280</v>
      </c>
      <c r="K13" s="14">
        <f>IF(OR(C13="",J13=""),"",IF(AND(ISNUMBER(C13),ISNUMBER(J13),J13&gt;=C13),J13-C13,""))</f>
        <v>5</v>
      </c>
    </row>
    <row r="14" ht="15" customHeight="1" spans="2:11" x14ac:dyDescent="0.25">
      <c r="B14" s="14">
        <v>2</v>
      </c>
      <c r="C14" s="15">
        <v>46283</v>
      </c>
      <c r="D14" s="16" t="s">
        <v>22</v>
      </c>
      <c r="E14" s="16" t="s">
        <v>19</v>
      </c>
      <c r="F14" s="16"/>
      <c r="G14" s="17">
        <v>-380</v>
      </c>
      <c r="H14" s="14">
        <v>0</v>
      </c>
      <c r="I14" s="16" t="s">
        <v>21</v>
      </c>
      <c r="J14" s="15">
        <v>46284</v>
      </c>
      <c r="K14" s="14">
        <f>IF(OR(C14="",J14=""),"",IF(AND(ISNUMBER(C14),ISNUMBER(J14),J14&gt;=C14),J14-C14,""))</f>
        <v>1</v>
      </c>
    </row>
    <row r="15" ht="15" customHeight="1" spans="2:11" x14ac:dyDescent="0.25">
      <c r="B15" s="14">
        <v>3</v>
      </c>
      <c r="C15" s="15">
        <v>46287</v>
      </c>
      <c r="D15" s="16" t="s">
        <v>23</v>
      </c>
      <c r="E15" s="16" t="s">
        <v>19</v>
      </c>
      <c r="F15" s="16"/>
      <c r="G15" s="17">
        <v>1125</v>
      </c>
      <c r="H15" s="14">
        <v>0</v>
      </c>
      <c r="I15" s="16" t="s">
        <v>24</v>
      </c>
      <c r="J15" s="15"/>
      <c r="K15" s="14" t="str">
        <f>IF(OR(C15="",J15=""),"",IF(AND(ISNUMBER(C15),ISNUMBER(J15),J15&gt;=C15),J15-C15,""))</f>
        <v/>
      </c>
    </row>
    <row r="16" ht="15" customHeight="1" spans="2:11" x14ac:dyDescent="0.25">
      <c r="B16" s="14"/>
      <c r="C16" s="15"/>
      <c r="D16" s="16"/>
      <c r="E16" s="16"/>
      <c r="F16" s="16"/>
      <c r="G16" s="17"/>
      <c r="H16" s="14"/>
      <c r="I16" s="16"/>
      <c r="J16" s="15"/>
      <c r="K16" s="14" t="str">
        <f>IF(OR(C16="",J16=""),"",IF(AND(ISNUMBER(C16),ISNUMBER(J16),J16&gt;=C16),J16-C16,""))</f>
        <v/>
      </c>
    </row>
    <row r="17" ht="15" customHeight="1" spans="2:11" x14ac:dyDescent="0.25">
      <c r="B17" s="14"/>
      <c r="C17" s="15"/>
      <c r="D17" s="16"/>
      <c r="E17" s="16"/>
      <c r="F17" s="16"/>
      <c r="G17" s="17"/>
      <c r="H17" s="14"/>
      <c r="I17" s="16"/>
      <c r="J17" s="15"/>
      <c r="K17" s="14" t="str">
        <f>IF(OR(C17="",J17=""),"",IF(AND(ISNUMBER(C17),ISNUMBER(J17),J17&gt;=C17),J17-C17,""))</f>
        <v/>
      </c>
    </row>
    <row r="18" ht="15" customHeight="1" spans="2:11" x14ac:dyDescent="0.25">
      <c r="B18" s="14"/>
      <c r="C18" s="15"/>
      <c r="D18" s="16"/>
      <c r="E18" s="16"/>
      <c r="F18" s="16"/>
      <c r="G18" s="17"/>
      <c r="H18" s="14"/>
      <c r="I18" s="16"/>
      <c r="J18" s="15"/>
      <c r="K18" s="14" t="str">
        <f>IF(OR(C18="",J18=""),"",IF(AND(ISNUMBER(C18),ISNUMBER(J18),J18&gt;=C18),J18-C18,""))</f>
        <v/>
      </c>
    </row>
    <row r="19" ht="15" customHeight="1" spans="2:11" x14ac:dyDescent="0.25">
      <c r="B19" s="14"/>
      <c r="C19" s="15"/>
      <c r="D19" s="16"/>
      <c r="E19" s="16"/>
      <c r="F19" s="16"/>
      <c r="G19" s="17"/>
      <c r="H19" s="14"/>
      <c r="I19" s="16"/>
      <c r="J19" s="15"/>
      <c r="K19" s="14" t="str">
        <f>IF(OR(C19="",J19=""),"",IF(AND(ISNUMBER(C19),ISNUMBER(J19),J19&gt;=C19),J19-C19,""))</f>
        <v/>
      </c>
    </row>
    <row r="20" ht="15" customHeight="1" spans="2:11" x14ac:dyDescent="0.25">
      <c r="B20" s="14"/>
      <c r="C20" s="15"/>
      <c r="D20" s="16"/>
      <c r="E20" s="16"/>
      <c r="F20" s="16"/>
      <c r="G20" s="17"/>
      <c r="H20" s="14"/>
      <c r="I20" s="16"/>
      <c r="J20" s="15"/>
      <c r="K20" s="14" t="str">
        <f>IF(OR(C20="",J20=""),"",IF(AND(ISNUMBER(C20),ISNUMBER(J20),J20&gt;=C20),J20-C20,""))</f>
        <v/>
      </c>
    </row>
    <row r="21" ht="15" customHeight="1" spans="2:11" x14ac:dyDescent="0.25">
      <c r="B21" s="14"/>
      <c r="C21" s="15"/>
      <c r="D21" s="16"/>
      <c r="E21" s="16"/>
      <c r="F21" s="16"/>
      <c r="G21" s="17"/>
      <c r="H21" s="14"/>
      <c r="I21" s="16"/>
      <c r="J21" s="15"/>
      <c r="K21" s="14" t="str">
        <f>IF(OR(C21="",J21=""),"",IF(AND(ISNUMBER(C21),ISNUMBER(J21),J21&gt;=C21),J21-C21,""))</f>
        <v/>
      </c>
    </row>
    <row r="22" ht="15" customHeight="1" spans="2:11" x14ac:dyDescent="0.25">
      <c r="B22" s="14"/>
      <c r="C22" s="15"/>
      <c r="D22" s="16"/>
      <c r="E22" s="16"/>
      <c r="F22" s="16"/>
      <c r="G22" s="17"/>
      <c r="H22" s="14"/>
      <c r="I22" s="16"/>
      <c r="J22" s="15"/>
      <c r="K22" s="14" t="str">
        <f>IF(OR(C22="",J22=""),"",IF(AND(ISNUMBER(C22),ISNUMBER(J22),J22&gt;=C22),J22-C22,""))</f>
        <v/>
      </c>
    </row>
    <row r="23" ht="15" customHeight="1" spans="2:11" x14ac:dyDescent="0.25">
      <c r="B23" s="14"/>
      <c r="C23" s="15"/>
      <c r="D23" s="16"/>
      <c r="E23" s="16"/>
      <c r="F23" s="16"/>
      <c r="G23" s="17"/>
      <c r="H23" s="14"/>
      <c r="I23" s="16"/>
      <c r="J23" s="15"/>
      <c r="K23" s="14" t="str">
        <f>IF(OR(C23="",J23=""),"",IF(AND(ISNUMBER(C23),ISNUMBER(J23),J23&gt;=C23),J23-C23,""))</f>
        <v/>
      </c>
    </row>
    <row r="24" ht="15" customHeight="1" spans="2:11" x14ac:dyDescent="0.25">
      <c r="B24" s="14"/>
      <c r="C24" s="15"/>
      <c r="D24" s="16"/>
      <c r="E24" s="16"/>
      <c r="F24" s="16"/>
      <c r="G24" s="17"/>
      <c r="H24" s="14"/>
      <c r="I24" s="16"/>
      <c r="J24" s="15"/>
      <c r="K24" s="14" t="str">
        <f>IF(OR(C24="",J24=""),"",IF(AND(ISNUMBER(C24),ISNUMBER(J24),J24&gt;=C24),J24-C24,""))</f>
        <v/>
      </c>
    </row>
    <row r="25" ht="15" customHeight="1" spans="2:11" x14ac:dyDescent="0.25">
      <c r="B25" s="14"/>
      <c r="C25" s="15"/>
      <c r="D25" s="16"/>
      <c r="E25" s="16"/>
      <c r="F25" s="16"/>
      <c r="G25" s="17"/>
      <c r="H25" s="14"/>
      <c r="I25" s="16"/>
      <c r="J25" s="15"/>
      <c r="K25" s="14" t="str">
        <f>IF(OR(C25="",J25=""),"",IF(AND(ISNUMBER(C25),ISNUMBER(J25),J25&gt;=C25),J25-C25,""))</f>
        <v/>
      </c>
    </row>
    <row r="26" ht="15" customHeight="1" spans="2:11" x14ac:dyDescent="0.25">
      <c r="B26" s="14"/>
      <c r="C26" s="15"/>
      <c r="D26" s="16"/>
      <c r="E26" s="16"/>
      <c r="F26" s="16"/>
      <c r="G26" s="17"/>
      <c r="H26" s="14"/>
      <c r="I26" s="16"/>
      <c r="J26" s="15"/>
      <c r="K26" s="14" t="str">
        <f>IF(OR(C26="",J26=""),"",IF(AND(ISNUMBER(C26),ISNUMBER(J26),J26&gt;=C26),J26-C26,""))</f>
        <v/>
      </c>
    </row>
    <row r="27" ht="15" customHeight="1" spans="2:11" x14ac:dyDescent="0.25">
      <c r="B27" s="14"/>
      <c r="C27" s="15"/>
      <c r="D27" s="16"/>
      <c r="E27" s="16"/>
      <c r="F27" s="16"/>
      <c r="G27" s="17"/>
      <c r="H27" s="14"/>
      <c r="I27" s="16"/>
      <c r="J27" s="15"/>
      <c r="K27" s="14" t="str">
        <f>IF(OR(C27="",J27=""),"",IF(AND(ISNUMBER(C27),ISNUMBER(J27),J27&gt;=C27),J27-C27,""))</f>
        <v/>
      </c>
    </row>
    <row r="28" ht="15" customHeight="1" spans="2:11" x14ac:dyDescent="0.25">
      <c r="B28" s="14"/>
      <c r="C28" s="15"/>
      <c r="D28" s="16"/>
      <c r="E28" s="16"/>
      <c r="F28" s="16"/>
      <c r="G28" s="17"/>
      <c r="H28" s="14"/>
      <c r="I28" s="16"/>
      <c r="J28" s="15"/>
      <c r="K28" s="14" t="str">
        <f>IF(OR(C28="",J28=""),"",IF(AND(ISNUMBER(C28),ISNUMBER(J28),J28&gt;=C28),J28-C28,""))</f>
        <v/>
      </c>
    </row>
    <row r="29" ht="15" customHeight="1" spans="2:11" x14ac:dyDescent="0.25">
      <c r="B29" s="14"/>
      <c r="C29" s="15"/>
      <c r="D29" s="16"/>
      <c r="E29" s="16"/>
      <c r="F29" s="16"/>
      <c r="G29" s="17"/>
      <c r="H29" s="14"/>
      <c r="I29" s="16"/>
      <c r="J29" s="15"/>
      <c r="K29" s="14" t="str">
        <f>IF(OR(C29="",J29=""),"",IF(AND(ISNUMBER(C29),ISNUMBER(J29),J29&gt;=C29),J29-C29,""))</f>
        <v/>
      </c>
    </row>
    <row r="30" ht="15" customHeight="1" spans="2:11" x14ac:dyDescent="0.25">
      <c r="B30" s="14"/>
      <c r="C30" s="15"/>
      <c r="D30" s="16"/>
      <c r="E30" s="16"/>
      <c r="F30" s="16"/>
      <c r="G30" s="17"/>
      <c r="H30" s="14"/>
      <c r="I30" s="16"/>
      <c r="J30" s="15"/>
      <c r="K30" s="14" t="str">
        <f>IF(OR(C30="",J30=""),"",IF(AND(ISNUMBER(C30),ISNUMBER(J30),J30&gt;=C30),J30-C30,""))</f>
        <v/>
      </c>
    </row>
    <row r="31" ht="15" customHeight="1" spans="2:11" x14ac:dyDescent="0.25">
      <c r="B31" s="14"/>
      <c r="C31" s="15"/>
      <c r="D31" s="16"/>
      <c r="E31" s="16"/>
      <c r="F31" s="16"/>
      <c r="G31" s="17"/>
      <c r="H31" s="14"/>
      <c r="I31" s="16"/>
      <c r="J31" s="15"/>
      <c r="K31" s="14" t="str">
        <f>IF(OR(C31="",J31=""),"",IF(AND(ISNUMBER(C31),ISNUMBER(J31),J31&gt;=C31),J31-C31,""))</f>
        <v/>
      </c>
    </row>
    <row r="32" ht="15" customHeight="1" spans="2:11" x14ac:dyDescent="0.25">
      <c r="B32" s="14"/>
      <c r="C32" s="15"/>
      <c r="D32" s="16"/>
      <c r="E32" s="16"/>
      <c r="F32" s="16"/>
      <c r="G32" s="17"/>
      <c r="H32" s="14"/>
      <c r="I32" s="16"/>
      <c r="J32" s="15"/>
      <c r="K32" s="14" t="str">
        <f>IF(OR(C32="",J32=""),"",IF(AND(ISNUMBER(C32),ISNUMBER(J32),J32&gt;=C32),J32-C32,""))</f>
        <v/>
      </c>
    </row>
    <row r="33" ht="15" customHeight="1" spans="2:11" x14ac:dyDescent="0.25">
      <c r="B33" s="14"/>
      <c r="C33" s="15"/>
      <c r="D33" s="16"/>
      <c r="E33" s="16"/>
      <c r="F33" s="16"/>
      <c r="G33" s="17"/>
      <c r="H33" s="14"/>
      <c r="I33" s="16"/>
      <c r="J33" s="15"/>
      <c r="K33" s="14" t="str">
        <f>IF(OR(C33="",J33=""),"",IF(AND(ISNUMBER(C33),ISNUMBER(J33),J33&gt;=C33),J33-C33,""))</f>
        <v/>
      </c>
    </row>
    <row r="34" ht="15" customHeight="1" spans="2:11" x14ac:dyDescent="0.25">
      <c r="B34" s="14"/>
      <c r="C34" s="15"/>
      <c r="D34" s="16"/>
      <c r="E34" s="16"/>
      <c r="F34" s="16"/>
      <c r="G34" s="17"/>
      <c r="H34" s="14"/>
      <c r="I34" s="16"/>
      <c r="J34" s="15"/>
      <c r="K34" s="14" t="str">
        <f>IF(OR(C34="",J34=""),"",IF(AND(ISNUMBER(C34),ISNUMBER(J34),J34&gt;=C34),J34-C34,""))</f>
        <v/>
      </c>
    </row>
    <row r="35" ht="15" customHeight="1" spans="2:11" x14ac:dyDescent="0.25">
      <c r="B35" s="14"/>
      <c r="C35" s="15"/>
      <c r="D35" s="16"/>
      <c r="E35" s="16"/>
      <c r="F35" s="16"/>
      <c r="G35" s="17"/>
      <c r="H35" s="14"/>
      <c r="I35" s="16"/>
      <c r="J35" s="15"/>
      <c r="K35" s="14" t="str">
        <f>IF(OR(C35="",J35=""),"",IF(AND(ISNUMBER(C35),ISNUMBER(J35),J35&gt;=C35),J35-C35,""))</f>
        <v/>
      </c>
    </row>
    <row r="36" ht="15" customHeight="1" spans="2:11" x14ac:dyDescent="0.25">
      <c r="B36" s="14"/>
      <c r="C36" s="15"/>
      <c r="D36" s="16"/>
      <c r="E36" s="16"/>
      <c r="F36" s="16"/>
      <c r="G36" s="17"/>
      <c r="H36" s="14"/>
      <c r="I36" s="16"/>
      <c r="J36" s="15"/>
      <c r="K36" s="14" t="str">
        <f>IF(OR(C36="",J36=""),"",IF(AND(ISNUMBER(C36),ISNUMBER(J36),J36&gt;=C36),J36-C36,""))</f>
        <v/>
      </c>
    </row>
    <row r="37" ht="15" customHeight="1" spans="2:11" x14ac:dyDescent="0.25">
      <c r="B37" s="14"/>
      <c r="C37" s="15"/>
      <c r="D37" s="16"/>
      <c r="E37" s="16"/>
      <c r="F37" s="16"/>
      <c r="G37" s="17"/>
      <c r="H37" s="14"/>
      <c r="I37" s="16"/>
      <c r="J37" s="15"/>
      <c r="K37" s="14" t="str">
        <f>IF(OR(C37="",J37=""),"",IF(AND(ISNUMBER(C37),ISNUMBER(J37),J37&gt;=C37),J37-C37,""))</f>
        <v/>
      </c>
    </row>
    <row r="38" ht="15" customHeight="1" spans="2:11" x14ac:dyDescent="0.25">
      <c r="B38" s="14"/>
      <c r="C38" s="15"/>
      <c r="D38" s="16"/>
      <c r="E38" s="16"/>
      <c r="F38" s="16"/>
      <c r="G38" s="17"/>
      <c r="H38" s="14"/>
      <c r="I38" s="16"/>
      <c r="J38" s="15"/>
      <c r="K38" s="14" t="str">
        <f>IF(OR(C38="",J38=""),"",IF(AND(ISNUMBER(C38),ISNUMBER(J38),J38&gt;=C38),J38-C38,""))</f>
        <v/>
      </c>
    </row>
    <row r="39" ht="15" customHeight="1" spans="2:11" x14ac:dyDescent="0.25">
      <c r="B39" s="14"/>
      <c r="C39" s="15"/>
      <c r="D39" s="16"/>
      <c r="E39" s="16"/>
      <c r="F39" s="16"/>
      <c r="G39" s="17"/>
      <c r="H39" s="14"/>
      <c r="I39" s="16"/>
      <c r="J39" s="15"/>
      <c r="K39" s="14" t="str">
        <f>IF(OR(C39="",J39=""),"",IF(AND(ISNUMBER(C39),ISNUMBER(J39),J39&gt;=C39),J39-C39,""))</f>
        <v/>
      </c>
    </row>
    <row r="40" ht="15" customHeight="1" spans="2:11" x14ac:dyDescent="0.25">
      <c r="B40" s="14"/>
      <c r="C40" s="15"/>
      <c r="D40" s="16"/>
      <c r="E40" s="16"/>
      <c r="F40" s="16"/>
      <c r="G40" s="17"/>
      <c r="H40" s="14"/>
      <c r="I40" s="16"/>
      <c r="J40" s="15"/>
      <c r="K40" s="14" t="str">
        <f>IF(OR(C40="",J40=""),"",IF(AND(ISNUMBER(C40),ISNUMBER(J40),J40&gt;=C40),J40-C40,""))</f>
        <v/>
      </c>
    </row>
    <row r="41" ht="15" customHeight="1" spans="2:11" x14ac:dyDescent="0.25">
      <c r="B41" s="14"/>
      <c r="C41" s="15"/>
      <c r="D41" s="16"/>
      <c r="E41" s="16"/>
      <c r="F41" s="16"/>
      <c r="G41" s="17"/>
      <c r="H41" s="14"/>
      <c r="I41" s="16"/>
      <c r="J41" s="15"/>
      <c r="K41" s="14" t="str">
        <f>IF(OR(C41="",J41=""),"",IF(AND(ISNUMBER(C41),ISNUMBER(J41),J41&gt;=C41),J41-C41,""))</f>
        <v/>
      </c>
    </row>
    <row r="42" ht="15" customHeight="1" spans="2:11" x14ac:dyDescent="0.25">
      <c r="B42" s="14"/>
      <c r="C42" s="15"/>
      <c r="D42" s="16"/>
      <c r="E42" s="16"/>
      <c r="F42" s="16"/>
      <c r="G42" s="17"/>
      <c r="H42" s="14"/>
      <c r="I42" s="16"/>
      <c r="J42" s="15"/>
      <c r="K42" s="14" t="str">
        <f>IF(OR(C42="",J42=""),"",IF(AND(ISNUMBER(C42),ISNUMBER(J42),J42&gt;=C42),J42-C42,""))</f>
        <v/>
      </c>
    </row>
    <row r="43" ht="15" customHeight="1" spans="2:11" x14ac:dyDescent="0.25">
      <c r="B43" s="14"/>
      <c r="C43" s="15"/>
      <c r="D43" s="16"/>
      <c r="E43" s="16"/>
      <c r="F43" s="16"/>
      <c r="G43" s="17"/>
      <c r="H43" s="14"/>
      <c r="I43" s="16"/>
      <c r="J43" s="15"/>
      <c r="K43" s="14" t="str">
        <f>IF(OR(C43="",J43=""),"",IF(AND(ISNUMBER(C43),ISNUMBER(J43),J43&gt;=C43),J43-C43,""))</f>
        <v/>
      </c>
    </row>
    <row r="44" ht="15" customHeight="1" spans="2:11" x14ac:dyDescent="0.25">
      <c r="B44" s="14"/>
      <c r="C44" s="15"/>
      <c r="D44" s="16"/>
      <c r="E44" s="16"/>
      <c r="F44" s="16"/>
      <c r="G44" s="17"/>
      <c r="H44" s="14"/>
      <c r="I44" s="16"/>
      <c r="J44" s="15"/>
      <c r="K44" s="14" t="str">
        <f>IF(OR(C44="",J44=""),"",IF(AND(ISNUMBER(C44),ISNUMBER(J44),J44&gt;=C44),J44-C44,""))</f>
        <v/>
      </c>
    </row>
    <row r="45" ht="15" customHeight="1" spans="2:11" x14ac:dyDescent="0.25">
      <c r="B45" s="14"/>
      <c r="C45" s="15"/>
      <c r="D45" s="16"/>
      <c r="E45" s="16"/>
      <c r="F45" s="16"/>
      <c r="G45" s="17"/>
      <c r="H45" s="14"/>
      <c r="I45" s="16"/>
      <c r="J45" s="15"/>
      <c r="K45" s="14" t="str">
        <f>IF(OR(C45="",J45=""),"",IF(AND(ISNUMBER(C45),ISNUMBER(J45),J45&gt;=C45),J45-C45,""))</f>
        <v/>
      </c>
    </row>
    <row r="46" ht="15" customHeight="1" spans="2:11" x14ac:dyDescent="0.25">
      <c r="B46" s="14"/>
      <c r="C46" s="15"/>
      <c r="D46" s="16"/>
      <c r="E46" s="16"/>
      <c r="F46" s="16"/>
      <c r="G46" s="17"/>
      <c r="H46" s="14"/>
      <c r="I46" s="16"/>
      <c r="J46" s="15"/>
      <c r="K46" s="14" t="str">
        <f>IF(OR(C46="",J46=""),"",IF(AND(ISNUMBER(C46),ISNUMBER(J46),J46&gt;=C46),J46-C46,""))</f>
        <v/>
      </c>
    </row>
    <row r="47" ht="15" customHeight="1" spans="2:11" x14ac:dyDescent="0.25">
      <c r="B47" s="14"/>
      <c r="C47" s="15"/>
      <c r="D47" s="16"/>
      <c r="E47" s="16"/>
      <c r="F47" s="16"/>
      <c r="G47" s="17"/>
      <c r="H47" s="14"/>
      <c r="I47" s="16"/>
      <c r="J47" s="15"/>
      <c r="K47" s="14" t="str">
        <f>IF(OR(C47="",J47=""),"",IF(AND(ISNUMBER(C47),ISNUMBER(J47),J47&gt;=C47),J47-C47,""))</f>
        <v/>
      </c>
    </row>
    <row r="48" ht="15" customHeight="1" spans="2:11" x14ac:dyDescent="0.25">
      <c r="B48" s="14"/>
      <c r="C48" s="15"/>
      <c r="D48" s="16"/>
      <c r="E48" s="16"/>
      <c r="F48" s="16"/>
      <c r="G48" s="17"/>
      <c r="H48" s="14"/>
      <c r="I48" s="16"/>
      <c r="J48" s="15"/>
      <c r="K48" s="14" t="str">
        <f>IF(OR(C48="",J48=""),"",IF(AND(ISNUMBER(C48),ISNUMBER(J48),J48&gt;=C48),J48-C48,""))</f>
        <v/>
      </c>
    </row>
    <row r="49" ht="15" customHeight="1" spans="2:11" x14ac:dyDescent="0.25">
      <c r="B49" s="14"/>
      <c r="C49" s="15"/>
      <c r="D49" s="16"/>
      <c r="E49" s="16"/>
      <c r="F49" s="16"/>
      <c r="G49" s="17"/>
      <c r="H49" s="14"/>
      <c r="I49" s="16"/>
      <c r="J49" s="15"/>
      <c r="K49" s="14" t="str">
        <f>IF(OR(C49="",J49=""),"",IF(AND(ISNUMBER(C49),ISNUMBER(J49),J49&gt;=C49),J49-C49,""))</f>
        <v/>
      </c>
    </row>
    <row r="50" ht="15" customHeight="1" spans="2:11" x14ac:dyDescent="0.25">
      <c r="B50" s="14"/>
      <c r="C50" s="15"/>
      <c r="D50" s="16"/>
      <c r="E50" s="16"/>
      <c r="F50" s="16"/>
      <c r="G50" s="17"/>
      <c r="H50" s="14"/>
      <c r="I50" s="16"/>
      <c r="J50" s="15"/>
      <c r="K50" s="14" t="str">
        <f>IF(OR(C50="",J50=""),"",IF(AND(ISNUMBER(C50),ISNUMBER(J50),J50&gt;=C50),J50-C50,""))</f>
        <v/>
      </c>
    </row>
    <row r="51" ht="15" customHeight="1" spans="2:11" x14ac:dyDescent="0.25">
      <c r="B51" s="14"/>
      <c r="C51" s="15"/>
      <c r="D51" s="16"/>
      <c r="E51" s="16"/>
      <c r="F51" s="16"/>
      <c r="G51" s="17"/>
      <c r="H51" s="14"/>
      <c r="I51" s="16"/>
      <c r="J51" s="15"/>
      <c r="K51" s="14" t="str">
        <f>IF(OR(C51="",J51=""),"",IF(AND(ISNUMBER(C51),ISNUMBER(J51),J51&gt;=C51),J51-C51,""))</f>
        <v/>
      </c>
    </row>
    <row r="52" ht="15" customHeight="1" spans="2:11" x14ac:dyDescent="0.25">
      <c r="B52" s="14"/>
      <c r="C52" s="15"/>
      <c r="D52" s="16"/>
      <c r="E52" s="16"/>
      <c r="F52" s="16"/>
      <c r="G52" s="17"/>
      <c r="H52" s="14"/>
      <c r="I52" s="16"/>
      <c r="J52" s="15"/>
      <c r="K52" s="14" t="str">
        <f>IF(OR(C52="",J52=""),"",IF(AND(ISNUMBER(C52),ISNUMBER(J52),J52&gt;=C52),J52-C52,""))</f>
        <v/>
      </c>
    </row>
    <row r="53" ht="15" customHeight="1" x14ac:dyDescent="0.25"/>
    <row r="54" ht="15" customHeight="1" spans="4:5" x14ac:dyDescent="0.25">
      <c r="D54" s="18" t="s">
        <v>25</v>
      </c>
      <c r="E54" s="18"/>
    </row>
    <row r="55" ht="15" customHeight="1" spans="4:5" x14ac:dyDescent="0.25">
      <c r="D55" s="19" t="s">
        <v>26</v>
      </c>
      <c r="E55" s="20">
        <f>D9</f>
        <v>185000</v>
      </c>
    </row>
    <row r="56" ht="15" customHeight="1" spans="4:5" x14ac:dyDescent="0.25">
      <c r="D56" s="19" t="s">
        <v>27</v>
      </c>
      <c r="E56" s="20">
        <f>ROUND(SUMIF($I$13:$I$52,"Approved",$G$13:$G$52),2)</f>
        <v>2070</v>
      </c>
    </row>
    <row r="57" ht="15" customHeight="1" spans="4:5" x14ac:dyDescent="0.25">
      <c r="D57" s="19" t="s">
        <v>28</v>
      </c>
      <c r="E57" s="20">
        <f>ROUND(SUMIF($I$13:$I$52,"Pending",$G$13:$G$52),2)</f>
        <v>1125</v>
      </c>
    </row>
    <row r="58" ht="15" customHeight="1" spans="4:5" x14ac:dyDescent="0.25">
      <c r="D58" s="19" t="s">
        <v>29</v>
      </c>
      <c r="E58" s="20">
        <f>ROUND(SUMIF($I$13:$I$52,"Rejected",$G$13:$G$52),2)</f>
        <v>0</v>
      </c>
    </row>
    <row r="59" ht="18" customHeight="1" spans="4:5" x14ac:dyDescent="0.25">
      <c r="D59" s="21" t="s">
        <v>30</v>
      </c>
      <c r="E59" s="22">
        <f>ROUND(E55+E56,2)</f>
        <v>187070</v>
      </c>
    </row>
    <row r="60" ht="15" customHeight="1" spans="4:5" x14ac:dyDescent="0.25">
      <c r="D60" s="19" t="s">
        <v>31</v>
      </c>
      <c r="E60" s="20">
        <f>ROUND(E59+E57,2)</f>
        <v>188195</v>
      </c>
    </row>
    <row r="61" ht="15" customHeight="1" spans="4:5" x14ac:dyDescent="0.25">
      <c r="D61" s="19" t="s">
        <v>32</v>
      </c>
      <c r="E61" s="23">
        <f>SUMIF($I$13:$I$52,"Approved",$H$13:$H$52)</f>
        <v>2</v>
      </c>
    </row>
    <row r="62" ht="15" customHeight="1" spans="4:5" x14ac:dyDescent="0.25">
      <c r="D62" s="19" t="s">
        <v>33</v>
      </c>
      <c r="E62" s="23">
        <f>COUNTIF($I$13:$I$52,"Pending")</f>
        <v>1</v>
      </c>
    </row>
    <row r="63" ht="15" customHeight="1" spans="4:5" x14ac:dyDescent="0.25">
      <c r="D63" s="19" t="s">
        <v>34</v>
      </c>
      <c r="E63" s="23">
        <f>COUNTIF($I$13:$I$52,"Approved")</f>
        <v>2</v>
      </c>
    </row>
    <row r="64" ht="15" customHeight="1" spans="4:5" x14ac:dyDescent="0.25">
      <c r="D64" s="19" t="s">
        <v>35</v>
      </c>
      <c r="E64" s="23">
        <f>COUNTIF($I$13:$I$52,"Rejected")</f>
        <v>0</v>
      </c>
    </row>
    <row r="65" ht="15" customHeight="1" spans="4:5" x14ac:dyDescent="0.25">
      <c r="D65" s="19" t="s">
        <v>36</v>
      </c>
      <c r="E65" s="23">
        <f>COUNTIF($I$13:$I$52,"Void")</f>
        <v>0</v>
      </c>
    </row>
    <row r="66" ht="15" customHeight="1" spans="4:6" x14ac:dyDescent="0.25">
      <c r="D66" s="19" t="s">
        <v>37</v>
      </c>
      <c r="E66" s="24">
        <f>IF(COUNT($K$13:$K$52)=0,"",ROUND(SUM($K$13:$K$52)/COUNT($K$13:$K$52),1))</f>
        <v>3</v>
      </c>
      <c r="F66" s="11" t="s">
        <v>38</v>
      </c>
    </row>
    <row r="67" ht="15" customHeight="1" x14ac:dyDescent="0.25"/>
    <row r="68" ht="32" customHeight="1" spans="2:2" x14ac:dyDescent="0.25">
      <c r="B68" s="25" t="s">
        <v>39</v>
      </c>
    </row>
  </sheetData>
  <sheetProtection sheet="1" formatColumns="0" formatRows="0" insertRows="0" deleteRows="0" sort="0" autoFilter="0"/>
  <autoFilter ref="B12:K52"/>
  <mergeCells count="9">
    <mergeCell ref="E2:K2"/>
    <mergeCell ref="E3:K3"/>
    <mergeCell ref="B7:C7"/>
    <mergeCell ref="D7:F7"/>
    <mergeCell ref="B8:C8"/>
    <mergeCell ref="D8:E8"/>
    <mergeCell ref="B9:C9"/>
    <mergeCell ref="D9:E9"/>
    <mergeCell ref="D54:E54"/>
  </mergeCells>
  <dataValidations count="4">
    <dataValidation type="decimal" operator="greaterThanOrEqual" allowBlank="1" showInputMessage="1" prompt="Enter a number." showErrorMessage="1" error="Enter a number, 0 or more." sqref="D9">
      <formula1>0</formula1>
    </dataValidation>
    <dataValidation type="custom" allowBlank="1" showInputMessage="1" prompt="Enter a number." showErrorMessage="1" error="Enter a number. Use a minus sign for a credit or deduction." sqref="G13:G52">
      <formula1>ISNUMBER(G13)</formula1>
    </dataValidation>
    <dataValidation type="custom" allowBlank="1" showInputMessage="1" prompt="Enter a whole number of days." showErrorMessage="1" error="Enter a whole number of days. Use a minus sign for days taken off." sqref="H13:H52">
      <formula1>IF(ISNUMBER(H13),INT(H13)=H13,FALSE)</formula1>
    </dataValidation>
    <dataValidation type="list" allowBlank="1" showErrorMessage="1" errorTitle="Status" error="Choose Pending, Approved, Rejected or Void." sqref="I13:I52">
      <formula1>"Pending,Approved,Rejected,Void"</formula1>
    </dataValidation>
  </dataValidations>
  <hyperlinks>
    <hyperlink ref="B68" r:id="rId1"/>
  </hyperlinks>
  <pageMargins left="0.5" right="0.5" top="0.5" bottom="0.5" header="0.3" footer="0.3"/>
  <pageSetup paperSize="1" orientation="landscape" horizontalDpi="4294967295" verticalDpi="4294967295" scale="100" fitToWidth="1" fitToHeight="0"/>
  <headerFooter>
    <oddFooter>&amp;L&amp;8Free template from framingandfigures.com&amp;R&amp;8Page &amp;P of &amp;N</oddFooter>
  </headerFooter>
  <ignoredErrors>
    <ignoredError sqref="K13:K5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6"/>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 t="s">
        <v>40</v>
      </c>
      <c r="D2" s="2"/>
    </row>
    <row r="3" ht="22" customHeight="1" spans="3:4" x14ac:dyDescent="0.25">
      <c r="C3" s="3" t="s">
        <v>41</v>
      </c>
      <c r="D3" s="3"/>
    </row>
    <row r="4" ht="15" customHeight="1" x14ac:dyDescent="0.25"/>
    <row r="5" ht="4" customHeight="1" spans="2:4" x14ac:dyDescent="0.25">
      <c r="B5" s="4"/>
      <c r="C5" s="4"/>
      <c r="D5" s="4"/>
    </row>
    <row r="6" ht="15" customHeight="1" x14ac:dyDescent="0.25"/>
    <row r="7" ht="24" customHeight="1" spans="2:4" x14ac:dyDescent="0.25">
      <c r="B7" s="26" t="s">
        <v>42</v>
      </c>
      <c r="C7" s="26"/>
      <c r="D7" s="26"/>
    </row>
    <row r="8" ht="43" customHeight="1" spans="2:4" x14ac:dyDescent="0.25">
      <c r="B8" s="27" t="s">
        <v>43</v>
      </c>
      <c r="C8" s="27"/>
      <c r="D8" s="27"/>
    </row>
    <row r="9" ht="15" customHeight="1" x14ac:dyDescent="0.25"/>
    <row r="10" ht="15" customHeight="1" spans="2:4" x14ac:dyDescent="0.25">
      <c r="B10" s="18" t="s">
        <v>44</v>
      </c>
      <c r="C10" s="18"/>
      <c r="D10" s="18"/>
    </row>
    <row r="11" ht="69" customHeight="1" spans="2:4" x14ac:dyDescent="0.25">
      <c r="B11" s="28" t="s">
        <v>45</v>
      </c>
      <c r="C11" s="27" t="s">
        <v>46</v>
      </c>
      <c r="D11" s="27"/>
    </row>
    <row r="12" ht="69" customHeight="1" spans="2:4" x14ac:dyDescent="0.25">
      <c r="B12" s="28" t="s">
        <v>47</v>
      </c>
      <c r="C12" s="27" t="s">
        <v>48</v>
      </c>
      <c r="D12" s="27"/>
    </row>
    <row r="13" ht="56" customHeight="1" spans="2:4" x14ac:dyDescent="0.25">
      <c r="B13" s="28" t="s">
        <v>49</v>
      </c>
      <c r="C13" s="27" t="s">
        <v>50</v>
      </c>
      <c r="D13" s="27"/>
    </row>
    <row r="14" ht="69" customHeight="1" spans="2:4" x14ac:dyDescent="0.25">
      <c r="B14" s="28" t="s">
        <v>51</v>
      </c>
      <c r="C14" s="27" t="s">
        <v>52</v>
      </c>
      <c r="D14" s="27"/>
    </row>
    <row r="15" ht="17" customHeight="1" spans="2:4" x14ac:dyDescent="0.25">
      <c r="B15" s="28" t="s">
        <v>53</v>
      </c>
      <c r="C15" s="27" t="s">
        <v>54</v>
      </c>
      <c r="D15" s="27"/>
    </row>
    <row r="16" ht="30" customHeight="1" spans="2:4" x14ac:dyDescent="0.25">
      <c r="B16" s="28" t="s">
        <v>55</v>
      </c>
      <c r="C16" s="27" t="s">
        <v>56</v>
      </c>
      <c r="D16" s="27"/>
    </row>
    <row r="17" ht="15" customHeight="1" x14ac:dyDescent="0.25"/>
    <row r="18" ht="15" customHeight="1" spans="2:4" x14ac:dyDescent="0.25">
      <c r="B18" s="18" t="s">
        <v>57</v>
      </c>
      <c r="C18" s="18"/>
      <c r="D18" s="18"/>
    </row>
    <row r="19" ht="17" customHeight="1" spans="2:3" x14ac:dyDescent="0.25">
      <c r="B19" s="5" t="s">
        <v>58</v>
      </c>
      <c r="C19" s="29" t="s">
        <v>42</v>
      </c>
    </row>
    <row r="20" ht="17" customHeight="1" spans="2:3" x14ac:dyDescent="0.25">
      <c r="B20" s="5" t="s">
        <v>59</v>
      </c>
      <c r="C20" s="29" t="s">
        <v>60</v>
      </c>
    </row>
    <row r="21" ht="17" customHeight="1" spans="2:3" x14ac:dyDescent="0.25">
      <c r="B21" s="5" t="s">
        <v>61</v>
      </c>
      <c r="C21" s="29" t="s">
        <v>62</v>
      </c>
    </row>
    <row r="22" ht="17" customHeight="1" spans="2:3" x14ac:dyDescent="0.25">
      <c r="B22" s="5" t="s">
        <v>63</v>
      </c>
      <c r="C22" s="29" t="s">
        <v>64</v>
      </c>
    </row>
    <row r="23" ht="17" customHeight="1" spans="2:3" x14ac:dyDescent="0.25">
      <c r="B23" s="5" t="s">
        <v>65</v>
      </c>
      <c r="C23" s="29" t="s">
        <v>66</v>
      </c>
    </row>
    <row r="24" ht="17" customHeight="1" spans="3:3" x14ac:dyDescent="0.25">
      <c r="C24" s="29" t="s">
        <v>67</v>
      </c>
    </row>
    <row r="25" ht="17" customHeight="1" spans="3:3" x14ac:dyDescent="0.25">
      <c r="C25" s="29" t="s">
        <v>68</v>
      </c>
    </row>
    <row r="26" ht="17" customHeight="1" spans="3:3" x14ac:dyDescent="0.25">
      <c r="C26" s="29" t="s">
        <v>69</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order log</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Change Order Log Template (Excel)</dc:title>
  <dc:subject>Each change order with its date submitted, description, who initiated it, amount, days and status, and the days it took to approve, with the original contract sum, the approved, pending and rejected totals, the current contract sum, the days added, counts by status and the average days to approve.</dc:subject>
  <dc:description>Free template from https://framingandfigures.com/templates/change-order-log-template/</dc:description>
  <cp:keywords>change order log template; construction change order log;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