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dget" state="visible" r:id="rId4"/>
    <sheet sheetId="2" name="About this template" state="visible" r:id="rId5"/>
  </sheets>
  <definedNames>
    <definedName name="_xlnm.Print_Area" localSheetId="0">'Budget'!$A$1:$L$76</definedName>
    <definedName name="_xlnm.Print_Titles" localSheetId="0">'Budget'!$24:$24</definedName>
    <definedName name="_xlnm.Print_Area" localSheetId="1">'About this template'!$A$1:$E$26</definedName>
  </definedNames>
  <calcPr calcId="171027" fullCalcOnLoad="1"/>
</workbook>
</file>

<file path=xl/sharedStrings.xml><?xml version="1.0" encoding="utf-8"?>
<sst xmlns="http://schemas.openxmlformats.org/spreadsheetml/2006/main" count="98" uniqueCount="86">
  <si>
    <t>CONSTRUCTION BUDGET</t>
  </si>
  <si>
    <t>Budget, commitments, actuals and projected cost by cost code</t>
  </si>
  <si>
    <t>PROJECT</t>
  </si>
  <si>
    <t>Pale yellow cells are yours to fill in</t>
  </si>
  <si>
    <t>JOB NO.</t>
  </si>
  <si>
    <t>All other cells are locked</t>
  </si>
  <si>
    <t>DATE</t>
  </si>
  <si>
    <t>PREPARED BY</t>
  </si>
  <si>
    <t>SUMMARY</t>
  </si>
  <si>
    <t>Original budget</t>
  </si>
  <si>
    <t>The Budget column added up</t>
  </si>
  <si>
    <t>Approved change orders (added cost)</t>
  </si>
  <si>
    <t>Example: replace with your signed change orders</t>
  </si>
  <si>
    <t>Current budget</t>
  </si>
  <si>
    <t>Original budget plus approved change orders</t>
  </si>
  <si>
    <t>Committed</t>
  </si>
  <si>
    <t>Purchase orders and subcontracts, the Committed column added up</t>
  </si>
  <si>
    <t>Actual to date</t>
  </si>
  <si>
    <t>Costs booked so far, the Actual to date column added up</t>
  </si>
  <si>
    <t>Estimate to complete</t>
  </si>
  <si>
    <t>What is left to spend, the Estimate to complete column added up</t>
  </si>
  <si>
    <t>Projected final</t>
  </si>
  <si>
    <t>Actual to date plus estimate to complete, line by line</t>
  </si>
  <si>
    <t>Variance</t>
  </si>
  <si>
    <t>Current budget less projected final; below zero is an overrun</t>
  </si>
  <si>
    <t>% spent</t>
  </si>
  <si>
    <t>Actual to date as a share of the projected final cost</t>
  </si>
  <si>
    <t>COST CODES</t>
  </si>
  <si>
    <t>COST CODE</t>
  </si>
  <si>
    <t>DESCRIPTION</t>
  </si>
  <si>
    <t>COST TYPE</t>
  </si>
  <si>
    <t>BUDGET</t>
  </si>
  <si>
    <t>COMMITTED</t>
  </si>
  <si>
    <t>ACTUAL TO DATE</t>
  </si>
  <si>
    <t>ESTIMATE TO COMPLETE</t>
  </si>
  <si>
    <t>PROJECTED FINAL</t>
  </si>
  <si>
    <t>VARIANCE</t>
  </si>
  <si>
    <t>% SPENT</t>
  </si>
  <si>
    <t>01 00 00</t>
  </si>
  <si>
    <t>Example: general conditions</t>
  </si>
  <si>
    <t>Other</t>
  </si>
  <si>
    <t>03 30 00</t>
  </si>
  <si>
    <t>Example: concrete</t>
  </si>
  <si>
    <t>Subcontractors</t>
  </si>
  <si>
    <t>06 10 00</t>
  </si>
  <si>
    <t>Example: framing lumber</t>
  </si>
  <si>
    <t>Materials</t>
  </si>
  <si>
    <t>Example: framing labor</t>
  </si>
  <si>
    <t>Labor</t>
  </si>
  <si>
    <t>22 00 00</t>
  </si>
  <si>
    <t>Example: plumbing</t>
  </si>
  <si>
    <t>TOTALS BY COST TYPE</t>
  </si>
  <si>
    <t>Equipment</t>
  </si>
  <si>
    <t>Total</t>
  </si>
  <si>
    <t>Lines not counted above</t>
  </si>
  <si>
    <t>Free template from Framing &amp; Figures · framingandfigures.com/templates/</t>
  </si>
  <si>
    <t>ABOUT THIS TEMPLATE</t>
  </si>
  <si>
    <t>What the file does, how to use it and where to learn more</t>
  </si>
  <si>
    <t>Construction Budget Template (Excel)</t>
  </si>
  <si>
    <t>Budget, committed cost, actual cost to date and estimate to complete by cost code roll up to a projected final cost, the variance and percent spent, with totals by cost type, approved change orders added to the current budget, and overruns highlighted.</t>
  </si>
  <si>
    <t>HOW TO USE IT</t>
  </si>
  <si>
    <t>STEP 1</t>
  </si>
  <si>
    <t>Fill in the project block. Then enter the budget from your estimate, one line per cost code: its code, a description, its cost type and the budget amount.</t>
  </si>
  <si>
    <t>STEP 2</t>
  </si>
  <si>
    <t>As purchase orders, subcontracts and invoices are booked, enter each line's committed cost and its actual cost to date. Enter a credit or a back charge as a negative amount.</t>
  </si>
  <si>
    <t>STEP 3</t>
  </si>
  <si>
    <t>Each month, type each line's estimate to complete, then read its projected final cost and variance: a variance below zero is an overrun, and it is shaded. Approved change orders go on the summary, where they raise the current budget.</t>
  </si>
  <si>
    <t>EXAMPLE FIGURES</t>
  </si>
  <si>
    <t>The five example lines and the $2,500.00 of approved change orders are illustrative figures, not recommendations or typical costs. The framing lumber line runs $1,800.00 over its budget, so you can see an overrun shaded. Replace them with your own.</t>
  </si>
  <si>
    <t>VERSION</t>
  </si>
  <si>
    <t>v2, 2026-09-24</t>
  </si>
  <si>
    <t>LICENSE</t>
  </si>
  <si>
    <t>© Harmony For Humanity LLC. Free for use in your business; not for resale.</t>
  </si>
  <si>
    <t>LINKS</t>
  </si>
  <si>
    <t>TEMPLATE PAGE</t>
  </si>
  <si>
    <t>CALCULATOR</t>
  </si>
  <si>
    <t>Bid price calculator</t>
  </si>
  <si>
    <t>GUIDE</t>
  </si>
  <si>
    <t>How to build a construction estimate</t>
  </si>
  <si>
    <t>ALL TEMPLATES</t>
  </si>
  <si>
    <t>framingandfigures.com/templates/</t>
  </si>
  <si>
    <t>RELATED TEMPLATES</t>
  </si>
  <si>
    <t>Construction Estimate Template (Excel)</t>
  </si>
  <si>
    <t>Change Order Form (Word)</t>
  </si>
  <si>
    <t>Pay Application Template (Excel)</t>
  </si>
  <si>
    <t>Labor Burden Spreadsheet (Excel)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</si>
</sst>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/d/yyyy"/>
    <numFmt numFmtId="165" formatCode="$#,##0.00"/>
  </numFmts>
  <fonts count="11" x14ac:knownFonts="1">
    <font>
      <sz val="10"/>
      <color rgb="FF111111"/>
      <name val="Arial"/>
      <family val="2"/>
    </font>
    <font>
      <color rgb="FF111111"/>
      <sz val="10"/>
      <name val="Arial"/>
    </font>
    <font>
      <b/>
      <color rgb="FF111111"/>
      <sz val="22"/>
      <name val="Arial"/>
    </font>
    <font>
      <color rgb="FF5B6068"/>
      <sz val="9"/>
      <name val="Arial"/>
    </font>
    <font>
      <b/>
      <color rgb="FF5B6068"/>
      <sz val="8"/>
      <name val="Arial"/>
    </font>
    <font>
      <color rgb="FF5B6068"/>
      <sz val="8"/>
      <name val="Arial"/>
    </font>
    <font>
      <b/>
      <color rgb="FFFFFFFF"/>
      <sz val="8"/>
      <name val="Arial"/>
    </font>
    <font>
      <b/>
      <color rgb="FF111111"/>
      <sz val="10"/>
      <name val="Arial"/>
    </font>
    <font>
      <b/>
      <color rgb="FF111111"/>
      <sz val="11"/>
      <name val="Arial"/>
    </font>
    <font>
      <b/>
      <color rgb="FF111111"/>
      <sz val="14"/>
      <name val="Arial"/>
    </font>
    <font>
      <u/>
      <color rgb="FF111111"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D400"/>
      </patternFill>
    </fill>
    <fill>
      <patternFill patternType="solid">
        <fgColor rgb="FFFFF9DD"/>
      </patternFill>
    </fill>
    <fill>
      <patternFill patternType="solid">
        <fgColor rgb="FFFFFFFF"/>
      </patternFill>
    </fill>
    <fill>
      <patternFill patternType="solid">
        <fgColor rgb="FF1F2226"/>
      </patternFill>
    </fill>
    <fill>
      <patternFill patternType="solid">
        <fgColor rgb="FFF6F6F2"/>
      </patternFill>
    </fill>
  </fills>
  <borders count="6">
    <border>
      <left/>
      <right/>
      <top/>
      <bottom/>
      <diagonal/>
    </border>
    <border>
      <left style="thin">
        <color rgb="FFE0B800"/>
      </left>
      <right style="thin">
        <color rgb="FFE0B800"/>
      </right>
      <top style="thin">
        <color rgb="FFE0B800"/>
      </top>
      <bottom style="thin">
        <color rgb="FFE0B800"/>
      </bottom>
      <diagonal/>
    </border>
    <border>
      <left style="thin">
        <color rgb="FFDAD8CF"/>
      </left>
      <right style="thin">
        <color rgb="FFDAD8CF"/>
      </right>
      <top style="thin">
        <color rgb="FFDAD8CF"/>
      </top>
      <bottom style="thin">
        <color rgb="FFDAD8CF"/>
      </bottom>
      <diagonal/>
    </border>
    <border>
      <left/>
      <right/>
      <top/>
      <bottom style="thin">
        <color rgb="FFDAD8CF"/>
      </bottom>
      <diagonal/>
    </border>
    <border>
      <left style="thin">
        <color rgb="FFFFFFFF"/>
      </left>
      <right style="thin">
        <color rgb="FFFFFFFF"/>
      </right>
      <top/>
      <bottom style="thin">
        <color rgb="FFDAD8CF"/>
      </bottom>
      <diagonal/>
    </border>
    <border>
      <left/>
      <right/>
      <top style="double">
        <color rgb="FF11111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2" borderId="0" xfId="0" applyFont="1" applyFill="1"/>
    <xf numFmtId="0" fontId="4" fillId="0" borderId="0" xfId="0" applyFont="1" applyAlignment="1">
      <alignment vertical="center"/>
    </xf>
    <xf numFmtId="0" fontId="1" fillId="3" borderId="1" xfId="0" applyFont="1" applyFill="1" applyBorder="1" applyAlignment="1" applyProtection="1">
      <alignment horizontal="left" vertical="center" indent="1"/>
      <protection locked="0"/>
    </xf>
    <xf numFmtId="0" fontId="1" fillId="3" borderId="1" xfId="0" applyFont="1" applyFill="1" applyBorder="1" applyProtection="1"/>
    <xf numFmtId="0" fontId="5" fillId="0" borderId="0" xfId="0" applyFont="1" applyAlignment="1">
      <alignment vertical="center"/>
    </xf>
    <xf numFmtId="49" fontId="1" fillId="3" borderId="1" xfId="0" applyNumberFormat="1" applyFont="1" applyFill="1" applyBorder="1" applyAlignment="1" applyProtection="1">
      <alignment horizontal="left" vertical="center" indent="1"/>
      <protection locked="0"/>
    </xf>
    <xf numFmtId="0" fontId="1" fillId="4" borderId="2" xfId="0" applyFont="1" applyFill="1" applyBorder="1"/>
    <xf numFmtId="164" fontId="1" fillId="3" borderId="1" xfId="0" applyNumberFormat="1" applyFont="1" applyFill="1" applyBorder="1" applyAlignment="1" applyProtection="1">
      <alignment horizontal="right" vertical="center"/>
      <protection locked="0"/>
    </xf>
    <xf numFmtId="0" fontId="6" fillId="5" borderId="0" xfId="0" applyFont="1" applyFill="1" applyAlignment="1">
      <alignment vertical="center" indent="1"/>
    </xf>
    <xf numFmtId="0" fontId="1" fillId="0" borderId="3" xfId="0" applyFont="1" applyBorder="1" applyAlignment="1">
      <alignment vertical="center"/>
    </xf>
    <xf numFmtId="165" fontId="1" fillId="4" borderId="3" xfId="0" applyNumberFormat="1" applyFont="1" applyFill="1" applyBorder="1" applyAlignment="1" applyProtection="1">
      <alignment horizontal="right" vertical="center"/>
    </xf>
    <xf numFmtId="165" fontId="1" fillId="3" borderId="1" xfId="0" applyNumberFormat="1" applyFont="1" applyFill="1" applyBorder="1" applyAlignment="1" applyProtection="1">
      <alignment horizontal="right" vertical="center"/>
      <protection locked="0"/>
    </xf>
    <xf numFmtId="0" fontId="7" fillId="0" borderId="3" xfId="0" applyFont="1" applyBorder="1" applyAlignment="1">
      <alignment vertical="center"/>
    </xf>
    <xf numFmtId="165" fontId="7" fillId="4" borderId="3" xfId="0" applyNumberFormat="1" applyFont="1" applyFill="1" applyBorder="1" applyAlignment="1" applyProtection="1">
      <alignment horizontal="right" vertical="center"/>
    </xf>
    <xf numFmtId="10" fontId="1" fillId="4" borderId="3" xfId="0" applyNumberFormat="1" applyFont="1" applyFill="1" applyBorder="1" applyAlignment="1" applyProtection="1">
      <alignment horizontal="right" vertical="center"/>
    </xf>
    <xf numFmtId="0" fontId="6" fillId="5" borderId="0" xfId="0" applyFont="1" applyFill="1" applyAlignment="1">
      <alignment horizontal="left" vertical="center" wrapText="1" indent="1"/>
    </xf>
    <xf numFmtId="0" fontId="6" fillId="5" borderId="0" xfId="0" applyFont="1" applyFill="1" applyAlignment="1">
      <alignment horizontal="right" vertical="center" wrapText="1"/>
    </xf>
    <xf numFmtId="49" fontId="1" fillId="3" borderId="4" xfId="0" applyNumberFormat="1" applyFont="1" applyFill="1" applyBorder="1" applyAlignment="1" applyProtection="1">
      <alignment horizontal="left" vertical="center" indent="1"/>
      <protection locked="0"/>
    </xf>
    <xf numFmtId="0" fontId="1" fillId="3" borderId="4" xfId="0" applyFont="1" applyFill="1" applyBorder="1" applyAlignment="1" applyProtection="1">
      <alignment horizontal="left" vertical="center" indent="1"/>
      <protection locked="0"/>
    </xf>
    <xf numFmtId="165" fontId="1" fillId="3" borderId="4" xfId="0" applyNumberFormat="1" applyFont="1" applyFill="1" applyBorder="1" applyAlignment="1" applyProtection="1">
      <alignment horizontal="right" vertical="center"/>
      <protection locked="0"/>
    </xf>
    <xf numFmtId="165" fontId="1" fillId="6" borderId="3" xfId="0" applyNumberFormat="1" applyFont="1" applyFill="1" applyBorder="1" applyAlignment="1" applyProtection="1">
      <alignment horizontal="right" vertical="center"/>
    </xf>
    <xf numFmtId="10" fontId="1" fillId="6" borderId="3" xfId="0" applyNumberFormat="1" applyFont="1" applyFill="1" applyBorder="1" applyAlignment="1" applyProtection="1">
      <alignment horizontal="right" vertical="center"/>
    </xf>
    <xf numFmtId="0" fontId="1" fillId="0" borderId="3" xfId="0" applyFont="1" applyBorder="1"/>
    <xf numFmtId="0" fontId="8" fillId="2" borderId="5" xfId="0" applyFont="1" applyFill="1" applyBorder="1" applyAlignment="1">
      <alignment vertical="center"/>
    </xf>
    <xf numFmtId="165" fontId="8" fillId="2" borderId="5" xfId="0" applyNumberFormat="1" applyFont="1" applyFill="1" applyBorder="1" applyAlignment="1" applyProtection="1">
      <alignment horizontal="right" vertical="center"/>
    </xf>
    <xf numFmtId="0" fontId="8" fillId="2" borderId="5" xfId="0" applyFont="1" applyFill="1" applyBorder="1"/>
    <xf numFmtId="0" fontId="3" fillId="0" borderId="0" xfId="0" applyFont="1" applyAlignment="1">
      <alignment horizontal="right" vertical="center"/>
    </xf>
    <xf numFmtId="0" fontId="5" fillId="0" borderId="0" xfId="0" applyFont="1" applyAlignment="1" applyProtection="1">
      <alignment vertical="bottom"/>
    </xf>
    <xf numFmtId="0" fontId="9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 applyAlignment="1" applyProtection="1">
      <alignment vertical="center"/>
    </xf>
  </cellXfs>
  <cellStyles count="1">
    <cellStyle name="Normal" xfId="0" builtinId="0"/>
  </cellStyles>
  <dxfs count="2">
    <dxf>
      <fill>
        <patternFill patternType="solid">
          <fgColor rgb="FFFFE3D6"/>
          <bgColor rgb="FFFFE3D6"/>
        </patternFill>
      </fill>
    </dxf>
    <dxf>
      <fill>
        <patternFill patternType="solid">
          <fgColor rgb="FFFFE3D6"/>
          <bgColor rgb="FFFFE3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framingandfigures.com/templates/construction-budget-template/?utm_source=template&amp;utm_medium=xlsx&amp;utm_campaign=construction-budget-template&amp;utm_content=header" TargetMode="External"/><Relationship Id="rId3" Type="http://schemas.openxmlformats.org/officeDocument/2006/relationships/image" Target="../media/image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framingandfigures.com/templates/construction-budget-template/?utm_source=template&amp;utm_medium=xlsx&amp;utm_campaign=construction-budget-template&amp;utm_content=heade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81250" cy="407646"/>
    <xdr:pic>
      <xdr:nvPicPr>
        <xdr:cNvPr id="1" name="Pictur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75</xdr:row>
      <xdr:rowOff>28575</xdr:rowOff>
    </xdr:from>
    <xdr:ext cx="1143000" cy="195588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81250" cy="407646"/>
    <xdr:pic>
      <xdr:nvPicPr>
        <xdr:cNvPr id="1" name="Pictur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ramingandfigures.com/templates/construction-budget-template/?utm_source=template&amp;utm_medium=xlsx&amp;utm_campaign=construction-budget-template&amp;utm_content=footer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ramingandfigures.com/templates/construction-budget-template/?utm_source=template&amp;utm_medium=xlsx&amp;utm_campaign=construction-budget-template&amp;utm_content=about" TargetMode="External"/><Relationship Id="rId2" Type="http://schemas.openxmlformats.org/officeDocument/2006/relationships/hyperlink" Target="https://framingandfigures.com/tools/bid-price-calculator/?utm_source=template&amp;utm_medium=xlsx&amp;utm_campaign=construction-budget-template&amp;utm_content=about" TargetMode="External"/><Relationship Id="rId3" Type="http://schemas.openxmlformats.org/officeDocument/2006/relationships/hyperlink" Target="https://framingandfigures.com/guides/how-to-build-a-construction-estimate/?utm_source=template&amp;utm_medium=xlsx&amp;utm_campaign=construction-budget-template&amp;utm_content=about" TargetMode="External"/><Relationship Id="rId4" Type="http://schemas.openxmlformats.org/officeDocument/2006/relationships/hyperlink" Target="https://framingandfigures.com/templates/?utm_source=template&amp;utm_medium=xlsx&amp;utm_campaign=construction-budget-template&amp;utm_content=about" TargetMode="External"/><Relationship Id="rId5" Type="http://schemas.openxmlformats.org/officeDocument/2006/relationships/hyperlink" Target="https://framingandfigures.com/templates/construction-estimate-template/?utm_source=template&amp;utm_medium=xlsx&amp;utm_campaign=construction-budget-template&amp;utm_content=about" TargetMode="External"/><Relationship Id="rId6" Type="http://schemas.openxmlformats.org/officeDocument/2006/relationships/hyperlink" Target="https://framingandfigures.com/templates/change-order-form/?utm_source=template&amp;utm_medium=xlsx&amp;utm_campaign=construction-budget-template&amp;utm_content=about" TargetMode="External"/><Relationship Id="rId7" Type="http://schemas.openxmlformats.org/officeDocument/2006/relationships/hyperlink" Target="https://framingandfigures.com/templates/pay-application-template/?utm_source=template&amp;utm_medium=xlsx&amp;utm_campaign=construction-budget-template&amp;utm_content=about" TargetMode="External"/><Relationship Id="rId8" Type="http://schemas.openxmlformats.org/officeDocument/2006/relationships/hyperlink" Target="https://framingandfigures.com/templates/labor-burden-spreadsheet/?utm_source=template&amp;utm_medium=xlsx&amp;utm_campaign=construction-budget-template&amp;utm_content=about" TargetMode="External"/><Relationship Id="rId9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76"/>
  <sheetViews>
    <sheetView workbookViewId="0" showGridLines="0"/>
  </sheetViews>
  <sheetFormatPr defaultRowHeight="15" outlineLevelRow="0" outlineLevelCol="0" x14ac:dyDescent="55"/>
  <cols>
    <col min="1" max="1" width="3" style="1" customWidth="1"/>
    <col min="2" max="2" width="13" style="1" customWidth="1"/>
    <col min="3" max="3" width="32" style="1" customWidth="1"/>
    <col min="4" max="4" width="15" style="1" customWidth="1"/>
    <col min="5" max="10" width="14" style="1" customWidth="1"/>
    <col min="11" max="11" width="10" style="1" customWidth="1"/>
    <col min="12" max="12" width="3" style="1" customWidth="1"/>
  </cols>
  <sheetData>
    <row r="1" ht="15" customHeight="1" x14ac:dyDescent="0.25"/>
    <row r="2" ht="22" customHeight="1" spans="4:11" x14ac:dyDescent="0.25">
      <c r="D2" s="2" t="s">
        <v>0</v>
      </c>
      <c r="E2" s="2"/>
      <c r="F2" s="2"/>
      <c r="G2" s="2"/>
      <c r="H2" s="2"/>
      <c r="I2" s="2"/>
      <c r="J2" s="2"/>
      <c r="K2" s="2"/>
    </row>
    <row r="3" ht="22" customHeight="1" spans="4:11" x14ac:dyDescent="0.25">
      <c r="D3" s="3" t="s">
        <v>1</v>
      </c>
      <c r="E3" s="3"/>
      <c r="F3" s="3"/>
      <c r="G3" s="3"/>
      <c r="H3" s="3"/>
      <c r="I3" s="3"/>
      <c r="J3" s="3"/>
      <c r="K3" s="3"/>
    </row>
    <row r="4" ht="15" customHeight="1" x14ac:dyDescent="0.25"/>
    <row r="5" ht="4" customHeight="1" spans="2:11" x14ac:dyDescent="0.25">
      <c r="B5" s="4"/>
      <c r="C5" s="4"/>
      <c r="D5" s="4"/>
      <c r="E5" s="4"/>
      <c r="F5" s="4"/>
      <c r="G5" s="4"/>
      <c r="H5" s="4"/>
      <c r="I5" s="4"/>
      <c r="J5" s="4"/>
      <c r="K5" s="4"/>
    </row>
    <row r="6" ht="15" customHeight="1" x14ac:dyDescent="0.25"/>
    <row r="7" ht="17" customHeight="1" spans="2:7" x14ac:dyDescent="0.25">
      <c r="B7" s="5" t="s">
        <v>2</v>
      </c>
      <c r="C7" s="6"/>
      <c r="F7" s="7"/>
      <c r="G7" s="8" t="s">
        <v>3</v>
      </c>
    </row>
    <row r="8" ht="17" customHeight="1" spans="2:7" x14ac:dyDescent="0.25">
      <c r="B8" s="5" t="s">
        <v>4</v>
      </c>
      <c r="C8" s="9"/>
      <c r="F8" s="10"/>
      <c r="G8" s="8" t="s">
        <v>5</v>
      </c>
    </row>
    <row r="9" ht="17" customHeight="1" spans="2:3" x14ac:dyDescent="0.25">
      <c r="B9" s="5" t="s">
        <v>6</v>
      </c>
      <c r="C9" s="11"/>
    </row>
    <row r="10" ht="17" customHeight="1" spans="2:3" x14ac:dyDescent="0.25">
      <c r="B10" s="5" t="s">
        <v>7</v>
      </c>
      <c r="C10" s="6"/>
    </row>
    <row r="11" ht="15" customHeight="1" x14ac:dyDescent="0.25"/>
    <row r="12" ht="15" customHeight="1" spans="2:11" x14ac:dyDescent="0.25">
      <c r="B12" s="12" t="s">
        <v>8</v>
      </c>
      <c r="C12" s="12"/>
      <c r="D12" s="12"/>
      <c r="E12" s="12"/>
      <c r="F12" s="12"/>
      <c r="G12" s="12"/>
      <c r="H12" s="12"/>
      <c r="I12" s="12"/>
      <c r="J12" s="12"/>
      <c r="K12" s="12"/>
    </row>
    <row r="13" ht="15" customHeight="1" spans="2:11" x14ac:dyDescent="0.25">
      <c r="B13" s="13" t="s">
        <v>9</v>
      </c>
      <c r="C13" s="13"/>
      <c r="D13" s="13"/>
      <c r="E13" s="14">
        <f>ROUND(SUM($E$25:$E$64),2)</f>
        <v>95000</v>
      </c>
      <c r="F13" s="8" t="s">
        <v>10</v>
      </c>
      <c r="G13" s="8"/>
      <c r="H13" s="8"/>
      <c r="I13" s="8"/>
      <c r="J13" s="8"/>
      <c r="K13" s="8"/>
    </row>
    <row r="14" ht="15" customHeight="1" spans="2:11" x14ac:dyDescent="0.25">
      <c r="B14" s="13" t="s">
        <v>11</v>
      </c>
      <c r="C14" s="13"/>
      <c r="D14" s="13"/>
      <c r="E14" s="15">
        <v>2500</v>
      </c>
      <c r="F14" s="8" t="s">
        <v>12</v>
      </c>
      <c r="G14" s="8"/>
      <c r="H14" s="8"/>
      <c r="I14" s="8"/>
      <c r="J14" s="8"/>
      <c r="K14" s="8"/>
    </row>
    <row r="15" ht="15" customHeight="1" spans="2:11" x14ac:dyDescent="0.25">
      <c r="B15" s="16" t="s">
        <v>13</v>
      </c>
      <c r="C15" s="16"/>
      <c r="D15" s="16"/>
      <c r="E15" s="17">
        <f>ROUND(E13+E14,2)</f>
        <v>97500</v>
      </c>
      <c r="F15" s="8" t="s">
        <v>14</v>
      </c>
      <c r="G15" s="8"/>
      <c r="H15" s="8"/>
      <c r="I15" s="8"/>
      <c r="J15" s="8"/>
      <c r="K15" s="8"/>
    </row>
    <row r="16" ht="15" customHeight="1" spans="2:11" x14ac:dyDescent="0.25">
      <c r="B16" s="13" t="s">
        <v>15</v>
      </c>
      <c r="C16" s="13"/>
      <c r="D16" s="13"/>
      <c r="E16" s="14">
        <f>ROUND(SUM($F$25:$F$64),2)</f>
        <v>66800</v>
      </c>
      <c r="F16" s="8" t="s">
        <v>16</v>
      </c>
      <c r="G16" s="8"/>
      <c r="H16" s="8"/>
      <c r="I16" s="8"/>
      <c r="J16" s="8"/>
      <c r="K16" s="8"/>
    </row>
    <row r="17" ht="15" customHeight="1" spans="2:11" x14ac:dyDescent="0.25">
      <c r="B17" s="13" t="s">
        <v>17</v>
      </c>
      <c r="C17" s="13"/>
      <c r="D17" s="13"/>
      <c r="E17" s="14">
        <f>ROUND(SUM($G$25:$G$64),2)</f>
        <v>56500</v>
      </c>
      <c r="F17" s="8" t="s">
        <v>18</v>
      </c>
      <c r="G17" s="8"/>
      <c r="H17" s="8"/>
      <c r="I17" s="8"/>
      <c r="J17" s="8"/>
      <c r="K17" s="8"/>
    </row>
    <row r="18" ht="15" customHeight="1" spans="2:11" x14ac:dyDescent="0.25">
      <c r="B18" s="13" t="s">
        <v>19</v>
      </c>
      <c r="C18" s="13"/>
      <c r="D18" s="13"/>
      <c r="E18" s="14">
        <f>ROUND(SUM($H$25:$H$64),2)</f>
        <v>39500</v>
      </c>
      <c r="F18" s="8" t="s">
        <v>20</v>
      </c>
      <c r="G18" s="8"/>
      <c r="H18" s="8"/>
      <c r="I18" s="8"/>
      <c r="J18" s="8"/>
      <c r="K18" s="8"/>
    </row>
    <row r="19" ht="15" customHeight="1" spans="2:11" x14ac:dyDescent="0.25">
      <c r="B19" s="16" t="s">
        <v>21</v>
      </c>
      <c r="C19" s="16"/>
      <c r="D19" s="16"/>
      <c r="E19" s="17">
        <f>ROUND(SUM($I$25:$I$64),2)</f>
        <v>96000</v>
      </c>
      <c r="F19" s="8" t="s">
        <v>22</v>
      </c>
      <c r="G19" s="8"/>
      <c r="H19" s="8"/>
      <c r="I19" s="8"/>
      <c r="J19" s="8"/>
      <c r="K19" s="8"/>
    </row>
    <row r="20" ht="15" customHeight="1" spans="2:11" x14ac:dyDescent="0.25">
      <c r="B20" s="16" t="s">
        <v>23</v>
      </c>
      <c r="C20" s="16"/>
      <c r="D20" s="16"/>
      <c r="E20" s="17">
        <f>ROUND(E15-E19,2)</f>
        <v>1500</v>
      </c>
      <c r="F20" s="8" t="s">
        <v>24</v>
      </c>
      <c r="G20" s="8"/>
      <c r="H20" s="8"/>
      <c r="I20" s="8"/>
      <c r="J20" s="8"/>
      <c r="K20" s="8"/>
    </row>
    <row r="21" ht="15" customHeight="1" spans="2:11" x14ac:dyDescent="0.25">
      <c r="B21" s="13" t="s">
        <v>25</v>
      </c>
      <c r="C21" s="13"/>
      <c r="D21" s="13"/>
      <c r="E21" s="18">
        <f>IF(E19=0,"",E17/E19)</f>
        <v>0.5885416666666666</v>
      </c>
      <c r="F21" s="8" t="s">
        <v>26</v>
      </c>
      <c r="G21" s="8"/>
      <c r="H21" s="8"/>
      <c r="I21" s="8"/>
      <c r="J21" s="8"/>
      <c r="K21" s="8"/>
    </row>
    <row r="22" ht="15" customHeight="1" x14ac:dyDescent="0.25"/>
    <row r="23" ht="15" customHeight="1" spans="2:11" x14ac:dyDescent="0.25">
      <c r="B23" s="12" t="s">
        <v>27</v>
      </c>
      <c r="C23" s="12"/>
      <c r="D23" s="12"/>
      <c r="E23" s="12"/>
      <c r="F23" s="12"/>
      <c r="G23" s="12"/>
      <c r="H23" s="12"/>
      <c r="I23" s="12"/>
      <c r="J23" s="12"/>
      <c r="K23" s="12"/>
    </row>
    <row r="24" ht="26" customHeight="1" spans="2:11" x14ac:dyDescent="0.25">
      <c r="B24" s="19" t="s">
        <v>28</v>
      </c>
      <c r="C24" s="19" t="s">
        <v>29</v>
      </c>
      <c r="D24" s="19" t="s">
        <v>30</v>
      </c>
      <c r="E24" s="20" t="s">
        <v>31</v>
      </c>
      <c r="F24" s="20" t="s">
        <v>32</v>
      </c>
      <c r="G24" s="20" t="s">
        <v>33</v>
      </c>
      <c r="H24" s="20" t="s">
        <v>34</v>
      </c>
      <c r="I24" s="20" t="s">
        <v>35</v>
      </c>
      <c r="J24" s="20" t="s">
        <v>36</v>
      </c>
      <c r="K24" s="20" t="s">
        <v>37</v>
      </c>
    </row>
    <row r="25" ht="15" customHeight="1" spans="2:11" x14ac:dyDescent="0.25">
      <c r="B25" s="21" t="s">
        <v>38</v>
      </c>
      <c r="C25" s="22" t="s">
        <v>39</v>
      </c>
      <c r="D25" s="22" t="s">
        <v>40</v>
      </c>
      <c r="E25" s="23">
        <v>12000</v>
      </c>
      <c r="F25" s="23">
        <v>0</v>
      </c>
      <c r="G25" s="23">
        <v>4500</v>
      </c>
      <c r="H25" s="23">
        <v>7500</v>
      </c>
      <c r="I25" s="14">
        <f>IF(AND(C25="",E25="",F25="",G25="",H25=""),"",ROUND(G25+H25,2))</f>
        <v>12000</v>
      </c>
      <c r="J25" s="14">
        <f>IF(AND(C25="",E25="",F25="",G25="",H25=""),"",ROUND(E25-I25,2))</f>
        <v>0</v>
      </c>
      <c r="K25" s="18">
        <f>IF(OR(AND(C25="",E25="",F25="",G25="",H25=""),I25=0),"",ROUND(G25/I25,4))</f>
        <v>0.375</v>
      </c>
    </row>
    <row r="26" ht="15" customHeight="1" spans="2:11" x14ac:dyDescent="0.25">
      <c r="B26" s="21" t="s">
        <v>41</v>
      </c>
      <c r="C26" s="22" t="s">
        <v>42</v>
      </c>
      <c r="D26" s="22" t="s">
        <v>43</v>
      </c>
      <c r="E26" s="23">
        <v>28000</v>
      </c>
      <c r="F26" s="23">
        <v>28000</v>
      </c>
      <c r="G26" s="23">
        <v>14000</v>
      </c>
      <c r="H26" s="23">
        <v>14000</v>
      </c>
      <c r="I26" s="24">
        <f>IF(AND(C26="",E26="",F26="",G26="",H26=""),"",ROUND(G26+H26,2))</f>
        <v>28000</v>
      </c>
      <c r="J26" s="24">
        <f>IF(AND(C26="",E26="",F26="",G26="",H26=""),"",ROUND(E26-I26,2))</f>
        <v>0</v>
      </c>
      <c r="K26" s="25">
        <f>IF(OR(AND(C26="",E26="",F26="",G26="",H26=""),I26=0),"",ROUND(G26/I26,4))</f>
        <v>0.5</v>
      </c>
    </row>
    <row r="27" ht="15" customHeight="1" spans="2:11" x14ac:dyDescent="0.25">
      <c r="B27" s="21" t="s">
        <v>44</v>
      </c>
      <c r="C27" s="22" t="s">
        <v>45</v>
      </c>
      <c r="D27" s="22" t="s">
        <v>46</v>
      </c>
      <c r="E27" s="23">
        <v>22000</v>
      </c>
      <c r="F27" s="23">
        <v>23800</v>
      </c>
      <c r="G27" s="23">
        <v>23800</v>
      </c>
      <c r="H27" s="23">
        <v>0</v>
      </c>
      <c r="I27" s="14">
        <f>IF(AND(C27="",E27="",F27="",G27="",H27=""),"",ROUND(G27+H27,2))</f>
        <v>23800</v>
      </c>
      <c r="J27" s="14">
        <f>IF(AND(C27="",E27="",F27="",G27="",H27=""),"",ROUND(E27-I27,2))</f>
        <v>-1800</v>
      </c>
      <c r="K27" s="18">
        <f>IF(OR(AND(C27="",E27="",F27="",G27="",H27=""),I27=0),"",ROUND(G27/I27,4))</f>
        <v>1</v>
      </c>
    </row>
    <row r="28" ht="15" customHeight="1" spans="2:11" x14ac:dyDescent="0.25">
      <c r="B28" s="21" t="s">
        <v>44</v>
      </c>
      <c r="C28" s="22" t="s">
        <v>47</v>
      </c>
      <c r="D28" s="22" t="s">
        <v>48</v>
      </c>
      <c r="E28" s="23">
        <v>18000</v>
      </c>
      <c r="F28" s="23">
        <v>0</v>
      </c>
      <c r="G28" s="23">
        <v>9200</v>
      </c>
      <c r="H28" s="23">
        <v>8000</v>
      </c>
      <c r="I28" s="24">
        <f>IF(AND(C28="",E28="",F28="",G28="",H28=""),"",ROUND(G28+H28,2))</f>
        <v>17200</v>
      </c>
      <c r="J28" s="24">
        <f>IF(AND(C28="",E28="",F28="",G28="",H28=""),"",ROUND(E28-I28,2))</f>
        <v>800</v>
      </c>
      <c r="K28" s="25">
        <f>IF(OR(AND(C28="",E28="",F28="",G28="",H28=""),I28=0),"",ROUND(G28/I28,4))</f>
        <v>0.5349</v>
      </c>
    </row>
    <row r="29" ht="15" customHeight="1" spans="2:11" x14ac:dyDescent="0.25">
      <c r="B29" s="21" t="s">
        <v>49</v>
      </c>
      <c r="C29" s="22" t="s">
        <v>50</v>
      </c>
      <c r="D29" s="22" t="s">
        <v>43</v>
      </c>
      <c r="E29" s="23">
        <v>15000</v>
      </c>
      <c r="F29" s="23">
        <v>15000</v>
      </c>
      <c r="G29" s="23">
        <v>5000</v>
      </c>
      <c r="H29" s="23">
        <v>10000</v>
      </c>
      <c r="I29" s="14">
        <f>IF(AND(C29="",E29="",F29="",G29="",H29=""),"",ROUND(G29+H29,2))</f>
        <v>15000</v>
      </c>
      <c r="J29" s="14">
        <f>IF(AND(C29="",E29="",F29="",G29="",H29=""),"",ROUND(E29-I29,2))</f>
        <v>0</v>
      </c>
      <c r="K29" s="18">
        <f>IF(OR(AND(C29="",E29="",F29="",G29="",H29=""),I29=0),"",ROUND(G29/I29,4))</f>
        <v>0.3333</v>
      </c>
    </row>
    <row r="30" ht="15" customHeight="1" spans="2:11" x14ac:dyDescent="0.25">
      <c r="B30" s="21"/>
      <c r="C30" s="22"/>
      <c r="D30" s="22"/>
      <c r="E30" s="23"/>
      <c r="F30" s="23"/>
      <c r="G30" s="23"/>
      <c r="H30" s="23"/>
      <c r="I30" s="24" t="str">
        <f>IF(AND(C30="",E30="",F30="",G30="",H30=""),"",ROUND(G30+H30,2))</f>
        <v/>
      </c>
      <c r="J30" s="24" t="str">
        <f>IF(AND(C30="",E30="",F30="",G30="",H30=""),"",ROUND(E30-I30,2))</f>
        <v/>
      </c>
      <c r="K30" s="25" t="str">
        <f>IF(OR(AND(C30="",E30="",F30="",G30="",H30=""),I30=0),"",ROUND(G30/I30,4))</f>
        <v/>
      </c>
    </row>
    <row r="31" ht="15" customHeight="1" spans="2:11" x14ac:dyDescent="0.25">
      <c r="B31" s="21"/>
      <c r="C31" s="22"/>
      <c r="D31" s="22"/>
      <c r="E31" s="23"/>
      <c r="F31" s="23"/>
      <c r="G31" s="23"/>
      <c r="H31" s="23"/>
      <c r="I31" s="14" t="str">
        <f>IF(AND(C31="",E31="",F31="",G31="",H31=""),"",ROUND(G31+H31,2))</f>
        <v/>
      </c>
      <c r="J31" s="14" t="str">
        <f>IF(AND(C31="",E31="",F31="",G31="",H31=""),"",ROUND(E31-I31,2))</f>
        <v/>
      </c>
      <c r="K31" s="18" t="str">
        <f>IF(OR(AND(C31="",E31="",F31="",G31="",H31=""),I31=0),"",ROUND(G31/I31,4))</f>
        <v/>
      </c>
    </row>
    <row r="32" ht="15" customHeight="1" spans="2:11" x14ac:dyDescent="0.25">
      <c r="B32" s="21"/>
      <c r="C32" s="22"/>
      <c r="D32" s="22"/>
      <c r="E32" s="23"/>
      <c r="F32" s="23"/>
      <c r="G32" s="23"/>
      <c r="H32" s="23"/>
      <c r="I32" s="24" t="str">
        <f>IF(AND(C32="",E32="",F32="",G32="",H32=""),"",ROUND(G32+H32,2))</f>
        <v/>
      </c>
      <c r="J32" s="24" t="str">
        <f>IF(AND(C32="",E32="",F32="",G32="",H32=""),"",ROUND(E32-I32,2))</f>
        <v/>
      </c>
      <c r="K32" s="25" t="str">
        <f>IF(OR(AND(C32="",E32="",F32="",G32="",H32=""),I32=0),"",ROUND(G32/I32,4))</f>
        <v/>
      </c>
    </row>
    <row r="33" ht="15" customHeight="1" spans="2:11" x14ac:dyDescent="0.25">
      <c r="B33" s="21"/>
      <c r="C33" s="22"/>
      <c r="D33" s="22"/>
      <c r="E33" s="23"/>
      <c r="F33" s="23"/>
      <c r="G33" s="23"/>
      <c r="H33" s="23"/>
      <c r="I33" s="14" t="str">
        <f>IF(AND(C33="",E33="",F33="",G33="",H33=""),"",ROUND(G33+H33,2))</f>
        <v/>
      </c>
      <c r="J33" s="14" t="str">
        <f>IF(AND(C33="",E33="",F33="",G33="",H33=""),"",ROUND(E33-I33,2))</f>
        <v/>
      </c>
      <c r="K33" s="18" t="str">
        <f>IF(OR(AND(C33="",E33="",F33="",G33="",H33=""),I33=0),"",ROUND(G33/I33,4))</f>
        <v/>
      </c>
    </row>
    <row r="34" ht="15" customHeight="1" spans="2:11" x14ac:dyDescent="0.25">
      <c r="B34" s="21"/>
      <c r="C34" s="22"/>
      <c r="D34" s="22"/>
      <c r="E34" s="23"/>
      <c r="F34" s="23"/>
      <c r="G34" s="23"/>
      <c r="H34" s="23"/>
      <c r="I34" s="24" t="str">
        <f>IF(AND(C34="",E34="",F34="",G34="",H34=""),"",ROUND(G34+H34,2))</f>
        <v/>
      </c>
      <c r="J34" s="24" t="str">
        <f>IF(AND(C34="",E34="",F34="",G34="",H34=""),"",ROUND(E34-I34,2))</f>
        <v/>
      </c>
      <c r="K34" s="25" t="str">
        <f>IF(OR(AND(C34="",E34="",F34="",G34="",H34=""),I34=0),"",ROUND(G34/I34,4))</f>
        <v/>
      </c>
    </row>
    <row r="35" ht="15" customHeight="1" spans="2:11" x14ac:dyDescent="0.25">
      <c r="B35" s="21"/>
      <c r="C35" s="22"/>
      <c r="D35" s="22"/>
      <c r="E35" s="23"/>
      <c r="F35" s="23"/>
      <c r="G35" s="23"/>
      <c r="H35" s="23"/>
      <c r="I35" s="14" t="str">
        <f>IF(AND(C35="",E35="",F35="",G35="",H35=""),"",ROUND(G35+H35,2))</f>
        <v/>
      </c>
      <c r="J35" s="14" t="str">
        <f>IF(AND(C35="",E35="",F35="",G35="",H35=""),"",ROUND(E35-I35,2))</f>
        <v/>
      </c>
      <c r="K35" s="18" t="str">
        <f>IF(OR(AND(C35="",E35="",F35="",G35="",H35=""),I35=0),"",ROUND(G35/I35,4))</f>
        <v/>
      </c>
    </row>
    <row r="36" ht="15" customHeight="1" spans="2:11" x14ac:dyDescent="0.25">
      <c r="B36" s="21"/>
      <c r="C36" s="22"/>
      <c r="D36" s="22"/>
      <c r="E36" s="23"/>
      <c r="F36" s="23"/>
      <c r="G36" s="23"/>
      <c r="H36" s="23"/>
      <c r="I36" s="24" t="str">
        <f>IF(AND(C36="",E36="",F36="",G36="",H36=""),"",ROUND(G36+H36,2))</f>
        <v/>
      </c>
      <c r="J36" s="24" t="str">
        <f>IF(AND(C36="",E36="",F36="",G36="",H36=""),"",ROUND(E36-I36,2))</f>
        <v/>
      </c>
      <c r="K36" s="25" t="str">
        <f>IF(OR(AND(C36="",E36="",F36="",G36="",H36=""),I36=0),"",ROUND(G36/I36,4))</f>
        <v/>
      </c>
    </row>
    <row r="37" ht="15" customHeight="1" spans="2:11" x14ac:dyDescent="0.25">
      <c r="B37" s="21"/>
      <c r="C37" s="22"/>
      <c r="D37" s="22"/>
      <c r="E37" s="23"/>
      <c r="F37" s="23"/>
      <c r="G37" s="23"/>
      <c r="H37" s="23"/>
      <c r="I37" s="14" t="str">
        <f>IF(AND(C37="",E37="",F37="",G37="",H37=""),"",ROUND(G37+H37,2))</f>
        <v/>
      </c>
      <c r="J37" s="14" t="str">
        <f>IF(AND(C37="",E37="",F37="",G37="",H37=""),"",ROUND(E37-I37,2))</f>
        <v/>
      </c>
      <c r="K37" s="18" t="str">
        <f>IF(OR(AND(C37="",E37="",F37="",G37="",H37=""),I37=0),"",ROUND(G37/I37,4))</f>
        <v/>
      </c>
    </row>
    <row r="38" ht="15" customHeight="1" spans="2:11" x14ac:dyDescent="0.25">
      <c r="B38" s="21"/>
      <c r="C38" s="22"/>
      <c r="D38" s="22"/>
      <c r="E38" s="23"/>
      <c r="F38" s="23"/>
      <c r="G38" s="23"/>
      <c r="H38" s="23"/>
      <c r="I38" s="24" t="str">
        <f>IF(AND(C38="",E38="",F38="",G38="",H38=""),"",ROUND(G38+H38,2))</f>
        <v/>
      </c>
      <c r="J38" s="24" t="str">
        <f>IF(AND(C38="",E38="",F38="",G38="",H38=""),"",ROUND(E38-I38,2))</f>
        <v/>
      </c>
      <c r="K38" s="25" t="str">
        <f>IF(OR(AND(C38="",E38="",F38="",G38="",H38=""),I38=0),"",ROUND(G38/I38,4))</f>
        <v/>
      </c>
    </row>
    <row r="39" ht="15" customHeight="1" spans="2:11" x14ac:dyDescent="0.25">
      <c r="B39" s="21"/>
      <c r="C39" s="22"/>
      <c r="D39" s="22"/>
      <c r="E39" s="23"/>
      <c r="F39" s="23"/>
      <c r="G39" s="23"/>
      <c r="H39" s="23"/>
      <c r="I39" s="14" t="str">
        <f>IF(AND(C39="",E39="",F39="",G39="",H39=""),"",ROUND(G39+H39,2))</f>
        <v/>
      </c>
      <c r="J39" s="14" t="str">
        <f>IF(AND(C39="",E39="",F39="",G39="",H39=""),"",ROUND(E39-I39,2))</f>
        <v/>
      </c>
      <c r="K39" s="18" t="str">
        <f>IF(OR(AND(C39="",E39="",F39="",G39="",H39=""),I39=0),"",ROUND(G39/I39,4))</f>
        <v/>
      </c>
    </row>
    <row r="40" ht="15" customHeight="1" spans="2:11" x14ac:dyDescent="0.25">
      <c r="B40" s="21"/>
      <c r="C40" s="22"/>
      <c r="D40" s="22"/>
      <c r="E40" s="23"/>
      <c r="F40" s="23"/>
      <c r="G40" s="23"/>
      <c r="H40" s="23"/>
      <c r="I40" s="24" t="str">
        <f>IF(AND(C40="",E40="",F40="",G40="",H40=""),"",ROUND(G40+H40,2))</f>
        <v/>
      </c>
      <c r="J40" s="24" t="str">
        <f>IF(AND(C40="",E40="",F40="",G40="",H40=""),"",ROUND(E40-I40,2))</f>
        <v/>
      </c>
      <c r="K40" s="25" t="str">
        <f>IF(OR(AND(C40="",E40="",F40="",G40="",H40=""),I40=0),"",ROUND(G40/I40,4))</f>
        <v/>
      </c>
    </row>
    <row r="41" ht="15" customHeight="1" spans="2:11" x14ac:dyDescent="0.25">
      <c r="B41" s="21"/>
      <c r="C41" s="22"/>
      <c r="D41" s="22"/>
      <c r="E41" s="23"/>
      <c r="F41" s="23"/>
      <c r="G41" s="23"/>
      <c r="H41" s="23"/>
      <c r="I41" s="14" t="str">
        <f>IF(AND(C41="",E41="",F41="",G41="",H41=""),"",ROUND(G41+H41,2))</f>
        <v/>
      </c>
      <c r="J41" s="14" t="str">
        <f>IF(AND(C41="",E41="",F41="",G41="",H41=""),"",ROUND(E41-I41,2))</f>
        <v/>
      </c>
      <c r="K41" s="18" t="str">
        <f>IF(OR(AND(C41="",E41="",F41="",G41="",H41=""),I41=0),"",ROUND(G41/I41,4))</f>
        <v/>
      </c>
    </row>
    <row r="42" ht="15" customHeight="1" spans="2:11" x14ac:dyDescent="0.25">
      <c r="B42" s="21"/>
      <c r="C42" s="22"/>
      <c r="D42" s="22"/>
      <c r="E42" s="23"/>
      <c r="F42" s="23"/>
      <c r="G42" s="23"/>
      <c r="H42" s="23"/>
      <c r="I42" s="24" t="str">
        <f>IF(AND(C42="",E42="",F42="",G42="",H42=""),"",ROUND(G42+H42,2))</f>
        <v/>
      </c>
      <c r="J42" s="24" t="str">
        <f>IF(AND(C42="",E42="",F42="",G42="",H42=""),"",ROUND(E42-I42,2))</f>
        <v/>
      </c>
      <c r="K42" s="25" t="str">
        <f>IF(OR(AND(C42="",E42="",F42="",G42="",H42=""),I42=0),"",ROUND(G42/I42,4))</f>
        <v/>
      </c>
    </row>
    <row r="43" ht="15" customHeight="1" spans="2:11" x14ac:dyDescent="0.25">
      <c r="B43" s="21"/>
      <c r="C43" s="22"/>
      <c r="D43" s="22"/>
      <c r="E43" s="23"/>
      <c r="F43" s="23"/>
      <c r="G43" s="23"/>
      <c r="H43" s="23"/>
      <c r="I43" s="14" t="str">
        <f>IF(AND(C43="",E43="",F43="",G43="",H43=""),"",ROUND(G43+H43,2))</f>
        <v/>
      </c>
      <c r="J43" s="14" t="str">
        <f>IF(AND(C43="",E43="",F43="",G43="",H43=""),"",ROUND(E43-I43,2))</f>
        <v/>
      </c>
      <c r="K43" s="18" t="str">
        <f>IF(OR(AND(C43="",E43="",F43="",G43="",H43=""),I43=0),"",ROUND(G43/I43,4))</f>
        <v/>
      </c>
    </row>
    <row r="44" ht="15" customHeight="1" spans="2:11" x14ac:dyDescent="0.25">
      <c r="B44" s="21"/>
      <c r="C44" s="22"/>
      <c r="D44" s="22"/>
      <c r="E44" s="23"/>
      <c r="F44" s="23"/>
      <c r="G44" s="23"/>
      <c r="H44" s="23"/>
      <c r="I44" s="24" t="str">
        <f>IF(AND(C44="",E44="",F44="",G44="",H44=""),"",ROUND(G44+H44,2))</f>
        <v/>
      </c>
      <c r="J44" s="24" t="str">
        <f>IF(AND(C44="",E44="",F44="",G44="",H44=""),"",ROUND(E44-I44,2))</f>
        <v/>
      </c>
      <c r="K44" s="25" t="str">
        <f>IF(OR(AND(C44="",E44="",F44="",G44="",H44=""),I44=0),"",ROUND(G44/I44,4))</f>
        <v/>
      </c>
    </row>
    <row r="45" ht="15" customHeight="1" spans="2:11" x14ac:dyDescent="0.25">
      <c r="B45" s="21"/>
      <c r="C45" s="22"/>
      <c r="D45" s="22"/>
      <c r="E45" s="23"/>
      <c r="F45" s="23"/>
      <c r="G45" s="23"/>
      <c r="H45" s="23"/>
      <c r="I45" s="14" t="str">
        <f>IF(AND(C45="",E45="",F45="",G45="",H45=""),"",ROUND(G45+H45,2))</f>
        <v/>
      </c>
      <c r="J45" s="14" t="str">
        <f>IF(AND(C45="",E45="",F45="",G45="",H45=""),"",ROUND(E45-I45,2))</f>
        <v/>
      </c>
      <c r="K45" s="18" t="str">
        <f>IF(OR(AND(C45="",E45="",F45="",G45="",H45=""),I45=0),"",ROUND(G45/I45,4))</f>
        <v/>
      </c>
    </row>
    <row r="46" ht="15" customHeight="1" spans="2:11" x14ac:dyDescent="0.25">
      <c r="B46" s="21"/>
      <c r="C46" s="22"/>
      <c r="D46" s="22"/>
      <c r="E46" s="23"/>
      <c r="F46" s="23"/>
      <c r="G46" s="23"/>
      <c r="H46" s="23"/>
      <c r="I46" s="24" t="str">
        <f>IF(AND(C46="",E46="",F46="",G46="",H46=""),"",ROUND(G46+H46,2))</f>
        <v/>
      </c>
      <c r="J46" s="24" t="str">
        <f>IF(AND(C46="",E46="",F46="",G46="",H46=""),"",ROUND(E46-I46,2))</f>
        <v/>
      </c>
      <c r="K46" s="25" t="str">
        <f>IF(OR(AND(C46="",E46="",F46="",G46="",H46=""),I46=0),"",ROUND(G46/I46,4))</f>
        <v/>
      </c>
    </row>
    <row r="47" ht="15" customHeight="1" spans="2:11" x14ac:dyDescent="0.25">
      <c r="B47" s="21"/>
      <c r="C47" s="22"/>
      <c r="D47" s="22"/>
      <c r="E47" s="23"/>
      <c r="F47" s="23"/>
      <c r="G47" s="23"/>
      <c r="H47" s="23"/>
      <c r="I47" s="14" t="str">
        <f>IF(AND(C47="",E47="",F47="",G47="",H47=""),"",ROUND(G47+H47,2))</f>
        <v/>
      </c>
      <c r="J47" s="14" t="str">
        <f>IF(AND(C47="",E47="",F47="",G47="",H47=""),"",ROUND(E47-I47,2))</f>
        <v/>
      </c>
      <c r="K47" s="18" t="str">
        <f>IF(OR(AND(C47="",E47="",F47="",G47="",H47=""),I47=0),"",ROUND(G47/I47,4))</f>
        <v/>
      </c>
    </row>
    <row r="48" ht="15" customHeight="1" spans="2:11" x14ac:dyDescent="0.25">
      <c r="B48" s="21"/>
      <c r="C48" s="22"/>
      <c r="D48" s="22"/>
      <c r="E48" s="23"/>
      <c r="F48" s="23"/>
      <c r="G48" s="23"/>
      <c r="H48" s="23"/>
      <c r="I48" s="24" t="str">
        <f>IF(AND(C48="",E48="",F48="",G48="",H48=""),"",ROUND(G48+H48,2))</f>
        <v/>
      </c>
      <c r="J48" s="24" t="str">
        <f>IF(AND(C48="",E48="",F48="",G48="",H48=""),"",ROUND(E48-I48,2))</f>
        <v/>
      </c>
      <c r="K48" s="25" t="str">
        <f>IF(OR(AND(C48="",E48="",F48="",G48="",H48=""),I48=0),"",ROUND(G48/I48,4))</f>
        <v/>
      </c>
    </row>
    <row r="49" ht="15" customHeight="1" spans="2:11" x14ac:dyDescent="0.25">
      <c r="B49" s="21"/>
      <c r="C49" s="22"/>
      <c r="D49" s="22"/>
      <c r="E49" s="23"/>
      <c r="F49" s="23"/>
      <c r="G49" s="23"/>
      <c r="H49" s="23"/>
      <c r="I49" s="14" t="str">
        <f>IF(AND(C49="",E49="",F49="",G49="",H49=""),"",ROUND(G49+H49,2))</f>
        <v/>
      </c>
      <c r="J49" s="14" t="str">
        <f>IF(AND(C49="",E49="",F49="",G49="",H49=""),"",ROUND(E49-I49,2))</f>
        <v/>
      </c>
      <c r="K49" s="18" t="str">
        <f>IF(OR(AND(C49="",E49="",F49="",G49="",H49=""),I49=0),"",ROUND(G49/I49,4))</f>
        <v/>
      </c>
    </row>
    <row r="50" ht="15" customHeight="1" spans="2:11" x14ac:dyDescent="0.25">
      <c r="B50" s="21"/>
      <c r="C50" s="22"/>
      <c r="D50" s="22"/>
      <c r="E50" s="23"/>
      <c r="F50" s="23"/>
      <c r="G50" s="23"/>
      <c r="H50" s="23"/>
      <c r="I50" s="24" t="str">
        <f>IF(AND(C50="",E50="",F50="",G50="",H50=""),"",ROUND(G50+H50,2))</f>
        <v/>
      </c>
      <c r="J50" s="24" t="str">
        <f>IF(AND(C50="",E50="",F50="",G50="",H50=""),"",ROUND(E50-I50,2))</f>
        <v/>
      </c>
      <c r="K50" s="25" t="str">
        <f>IF(OR(AND(C50="",E50="",F50="",G50="",H50=""),I50=0),"",ROUND(G50/I50,4))</f>
        <v/>
      </c>
    </row>
    <row r="51" ht="15" customHeight="1" spans="2:11" x14ac:dyDescent="0.25">
      <c r="B51" s="21"/>
      <c r="C51" s="22"/>
      <c r="D51" s="22"/>
      <c r="E51" s="23"/>
      <c r="F51" s="23"/>
      <c r="G51" s="23"/>
      <c r="H51" s="23"/>
      <c r="I51" s="14" t="str">
        <f>IF(AND(C51="",E51="",F51="",G51="",H51=""),"",ROUND(G51+H51,2))</f>
        <v/>
      </c>
      <c r="J51" s="14" t="str">
        <f>IF(AND(C51="",E51="",F51="",G51="",H51=""),"",ROUND(E51-I51,2))</f>
        <v/>
      </c>
      <c r="K51" s="18" t="str">
        <f>IF(OR(AND(C51="",E51="",F51="",G51="",H51=""),I51=0),"",ROUND(G51/I51,4))</f>
        <v/>
      </c>
    </row>
    <row r="52" ht="15" customHeight="1" spans="2:11" x14ac:dyDescent="0.25">
      <c r="B52" s="21"/>
      <c r="C52" s="22"/>
      <c r="D52" s="22"/>
      <c r="E52" s="23"/>
      <c r="F52" s="23"/>
      <c r="G52" s="23"/>
      <c r="H52" s="23"/>
      <c r="I52" s="24" t="str">
        <f>IF(AND(C52="",E52="",F52="",G52="",H52=""),"",ROUND(G52+H52,2))</f>
        <v/>
      </c>
      <c r="J52" s="24" t="str">
        <f>IF(AND(C52="",E52="",F52="",G52="",H52=""),"",ROUND(E52-I52,2))</f>
        <v/>
      </c>
      <c r="K52" s="25" t="str">
        <f>IF(OR(AND(C52="",E52="",F52="",G52="",H52=""),I52=0),"",ROUND(G52/I52,4))</f>
        <v/>
      </c>
    </row>
    <row r="53" ht="15" customHeight="1" spans="2:11" x14ac:dyDescent="0.25">
      <c r="B53" s="21"/>
      <c r="C53" s="22"/>
      <c r="D53" s="22"/>
      <c r="E53" s="23"/>
      <c r="F53" s="23"/>
      <c r="G53" s="23"/>
      <c r="H53" s="23"/>
      <c r="I53" s="14" t="str">
        <f>IF(AND(C53="",E53="",F53="",G53="",H53=""),"",ROUND(G53+H53,2))</f>
        <v/>
      </c>
      <c r="J53" s="14" t="str">
        <f>IF(AND(C53="",E53="",F53="",G53="",H53=""),"",ROUND(E53-I53,2))</f>
        <v/>
      </c>
      <c r="K53" s="18" t="str">
        <f>IF(OR(AND(C53="",E53="",F53="",G53="",H53=""),I53=0),"",ROUND(G53/I53,4))</f>
        <v/>
      </c>
    </row>
    <row r="54" ht="15" customHeight="1" spans="2:11" x14ac:dyDescent="0.25">
      <c r="B54" s="21"/>
      <c r="C54" s="22"/>
      <c r="D54" s="22"/>
      <c r="E54" s="23"/>
      <c r="F54" s="23"/>
      <c r="G54" s="23"/>
      <c r="H54" s="23"/>
      <c r="I54" s="24" t="str">
        <f>IF(AND(C54="",E54="",F54="",G54="",H54=""),"",ROUND(G54+H54,2))</f>
        <v/>
      </c>
      <c r="J54" s="24" t="str">
        <f>IF(AND(C54="",E54="",F54="",G54="",H54=""),"",ROUND(E54-I54,2))</f>
        <v/>
      </c>
      <c r="K54" s="25" t="str">
        <f>IF(OR(AND(C54="",E54="",F54="",G54="",H54=""),I54=0),"",ROUND(G54/I54,4))</f>
        <v/>
      </c>
    </row>
    <row r="55" ht="15" customHeight="1" spans="2:11" x14ac:dyDescent="0.25">
      <c r="B55" s="21"/>
      <c r="C55" s="22"/>
      <c r="D55" s="22"/>
      <c r="E55" s="23"/>
      <c r="F55" s="23"/>
      <c r="G55" s="23"/>
      <c r="H55" s="23"/>
      <c r="I55" s="14" t="str">
        <f>IF(AND(C55="",E55="",F55="",G55="",H55=""),"",ROUND(G55+H55,2))</f>
        <v/>
      </c>
      <c r="J55" s="14" t="str">
        <f>IF(AND(C55="",E55="",F55="",G55="",H55=""),"",ROUND(E55-I55,2))</f>
        <v/>
      </c>
      <c r="K55" s="18" t="str">
        <f>IF(OR(AND(C55="",E55="",F55="",G55="",H55=""),I55=0),"",ROUND(G55/I55,4))</f>
        <v/>
      </c>
    </row>
    <row r="56" ht="15" customHeight="1" spans="2:11" x14ac:dyDescent="0.25">
      <c r="B56" s="21"/>
      <c r="C56" s="22"/>
      <c r="D56" s="22"/>
      <c r="E56" s="23"/>
      <c r="F56" s="23"/>
      <c r="G56" s="23"/>
      <c r="H56" s="23"/>
      <c r="I56" s="24" t="str">
        <f>IF(AND(C56="",E56="",F56="",G56="",H56=""),"",ROUND(G56+H56,2))</f>
        <v/>
      </c>
      <c r="J56" s="24" t="str">
        <f>IF(AND(C56="",E56="",F56="",G56="",H56=""),"",ROUND(E56-I56,2))</f>
        <v/>
      </c>
      <c r="K56" s="25" t="str">
        <f>IF(OR(AND(C56="",E56="",F56="",G56="",H56=""),I56=0),"",ROUND(G56/I56,4))</f>
        <v/>
      </c>
    </row>
    <row r="57" ht="15" customHeight="1" spans="2:11" x14ac:dyDescent="0.25">
      <c r="B57" s="21"/>
      <c r="C57" s="22"/>
      <c r="D57" s="22"/>
      <c r="E57" s="23"/>
      <c r="F57" s="23"/>
      <c r="G57" s="23"/>
      <c r="H57" s="23"/>
      <c r="I57" s="14" t="str">
        <f>IF(AND(C57="",E57="",F57="",G57="",H57=""),"",ROUND(G57+H57,2))</f>
        <v/>
      </c>
      <c r="J57" s="14" t="str">
        <f>IF(AND(C57="",E57="",F57="",G57="",H57=""),"",ROUND(E57-I57,2))</f>
        <v/>
      </c>
      <c r="K57" s="18" t="str">
        <f>IF(OR(AND(C57="",E57="",F57="",G57="",H57=""),I57=0),"",ROUND(G57/I57,4))</f>
        <v/>
      </c>
    </row>
    <row r="58" ht="15" customHeight="1" spans="2:11" x14ac:dyDescent="0.25">
      <c r="B58" s="21"/>
      <c r="C58" s="22"/>
      <c r="D58" s="22"/>
      <c r="E58" s="23"/>
      <c r="F58" s="23"/>
      <c r="G58" s="23"/>
      <c r="H58" s="23"/>
      <c r="I58" s="24" t="str">
        <f>IF(AND(C58="",E58="",F58="",G58="",H58=""),"",ROUND(G58+H58,2))</f>
        <v/>
      </c>
      <c r="J58" s="24" t="str">
        <f>IF(AND(C58="",E58="",F58="",G58="",H58=""),"",ROUND(E58-I58,2))</f>
        <v/>
      </c>
      <c r="K58" s="25" t="str">
        <f>IF(OR(AND(C58="",E58="",F58="",G58="",H58=""),I58=0),"",ROUND(G58/I58,4))</f>
        <v/>
      </c>
    </row>
    <row r="59" ht="15" customHeight="1" spans="2:11" x14ac:dyDescent="0.25">
      <c r="B59" s="21"/>
      <c r="C59" s="22"/>
      <c r="D59" s="22"/>
      <c r="E59" s="23"/>
      <c r="F59" s="23"/>
      <c r="G59" s="23"/>
      <c r="H59" s="23"/>
      <c r="I59" s="14" t="str">
        <f>IF(AND(C59="",E59="",F59="",G59="",H59=""),"",ROUND(G59+H59,2))</f>
        <v/>
      </c>
      <c r="J59" s="14" t="str">
        <f>IF(AND(C59="",E59="",F59="",G59="",H59=""),"",ROUND(E59-I59,2))</f>
        <v/>
      </c>
      <c r="K59" s="18" t="str">
        <f>IF(OR(AND(C59="",E59="",F59="",G59="",H59=""),I59=0),"",ROUND(G59/I59,4))</f>
        <v/>
      </c>
    </row>
    <row r="60" ht="15" customHeight="1" spans="2:11" x14ac:dyDescent="0.25">
      <c r="B60" s="21"/>
      <c r="C60" s="22"/>
      <c r="D60" s="22"/>
      <c r="E60" s="23"/>
      <c r="F60" s="23"/>
      <c r="G60" s="23"/>
      <c r="H60" s="23"/>
      <c r="I60" s="24" t="str">
        <f>IF(AND(C60="",E60="",F60="",G60="",H60=""),"",ROUND(G60+H60,2))</f>
        <v/>
      </c>
      <c r="J60" s="24" t="str">
        <f>IF(AND(C60="",E60="",F60="",G60="",H60=""),"",ROUND(E60-I60,2))</f>
        <v/>
      </c>
      <c r="K60" s="25" t="str">
        <f>IF(OR(AND(C60="",E60="",F60="",G60="",H60=""),I60=0),"",ROUND(G60/I60,4))</f>
        <v/>
      </c>
    </row>
    <row r="61" ht="15" customHeight="1" spans="2:11" x14ac:dyDescent="0.25">
      <c r="B61" s="21"/>
      <c r="C61" s="22"/>
      <c r="D61" s="22"/>
      <c r="E61" s="23"/>
      <c r="F61" s="23"/>
      <c r="G61" s="23"/>
      <c r="H61" s="23"/>
      <c r="I61" s="14" t="str">
        <f>IF(AND(C61="",E61="",F61="",G61="",H61=""),"",ROUND(G61+H61,2))</f>
        <v/>
      </c>
      <c r="J61" s="14" t="str">
        <f>IF(AND(C61="",E61="",F61="",G61="",H61=""),"",ROUND(E61-I61,2))</f>
        <v/>
      </c>
      <c r="K61" s="18" t="str">
        <f>IF(OR(AND(C61="",E61="",F61="",G61="",H61=""),I61=0),"",ROUND(G61/I61,4))</f>
        <v/>
      </c>
    </row>
    <row r="62" ht="15" customHeight="1" spans="2:11" x14ac:dyDescent="0.25">
      <c r="B62" s="21"/>
      <c r="C62" s="22"/>
      <c r="D62" s="22"/>
      <c r="E62" s="23"/>
      <c r="F62" s="23"/>
      <c r="G62" s="23"/>
      <c r="H62" s="23"/>
      <c r="I62" s="24" t="str">
        <f>IF(AND(C62="",E62="",F62="",G62="",H62=""),"",ROUND(G62+H62,2))</f>
        <v/>
      </c>
      <c r="J62" s="24" t="str">
        <f>IF(AND(C62="",E62="",F62="",G62="",H62=""),"",ROUND(E62-I62,2))</f>
        <v/>
      </c>
      <c r="K62" s="25" t="str">
        <f>IF(OR(AND(C62="",E62="",F62="",G62="",H62=""),I62=0),"",ROUND(G62/I62,4))</f>
        <v/>
      </c>
    </row>
    <row r="63" ht="15" customHeight="1" spans="2:11" x14ac:dyDescent="0.25">
      <c r="B63" s="21"/>
      <c r="C63" s="22"/>
      <c r="D63" s="22"/>
      <c r="E63" s="23"/>
      <c r="F63" s="23"/>
      <c r="G63" s="23"/>
      <c r="H63" s="23"/>
      <c r="I63" s="14" t="str">
        <f>IF(AND(C63="",E63="",F63="",G63="",H63=""),"",ROUND(G63+H63,2))</f>
        <v/>
      </c>
      <c r="J63" s="14" t="str">
        <f>IF(AND(C63="",E63="",F63="",G63="",H63=""),"",ROUND(E63-I63,2))</f>
        <v/>
      </c>
      <c r="K63" s="18" t="str">
        <f>IF(OR(AND(C63="",E63="",F63="",G63="",H63=""),I63=0),"",ROUND(G63/I63,4))</f>
        <v/>
      </c>
    </row>
    <row r="64" ht="15" customHeight="1" spans="2:11" x14ac:dyDescent="0.25">
      <c r="B64" s="21"/>
      <c r="C64" s="22"/>
      <c r="D64" s="22"/>
      <c r="E64" s="23"/>
      <c r="F64" s="23"/>
      <c r="G64" s="23"/>
      <c r="H64" s="23"/>
      <c r="I64" s="24" t="str">
        <f>IF(AND(C64="",E64="",F64="",G64="",H64=""),"",ROUND(G64+H64,2))</f>
        <v/>
      </c>
      <c r="J64" s="24" t="str">
        <f>IF(AND(C64="",E64="",F64="",G64="",H64=""),"",ROUND(E64-I64,2))</f>
        <v/>
      </c>
      <c r="K64" s="25" t="str">
        <f>IF(OR(AND(C64="",E64="",F64="",G64="",H64=""),I64=0),"",ROUND(G64/I64,4))</f>
        <v/>
      </c>
    </row>
    <row r="65" ht="15" customHeight="1" x14ac:dyDescent="0.25"/>
    <row r="66" ht="15" customHeight="1" spans="2:9" x14ac:dyDescent="0.25">
      <c r="B66" s="12" t="s">
        <v>51</v>
      </c>
      <c r="C66" s="12"/>
      <c r="D66" s="12"/>
      <c r="E66" s="12"/>
      <c r="F66" s="12"/>
      <c r="G66" s="12"/>
      <c r="H66" s="12"/>
      <c r="I66" s="12"/>
    </row>
    <row r="67" ht="26" customHeight="1" spans="2:9" x14ac:dyDescent="0.25">
      <c r="B67" s="12" t="s">
        <v>30</v>
      </c>
      <c r="C67" s="12"/>
      <c r="D67" s="12"/>
      <c r="E67" s="20" t="s">
        <v>31</v>
      </c>
      <c r="F67" s="20" t="s">
        <v>32</v>
      </c>
      <c r="G67" s="20" t="s">
        <v>33</v>
      </c>
      <c r="I67" s="20" t="s">
        <v>35</v>
      </c>
    </row>
    <row r="68" ht="15" customHeight="1" spans="2:9" x14ac:dyDescent="0.25">
      <c r="B68" s="13" t="s">
        <v>46</v>
      </c>
      <c r="C68" s="13"/>
      <c r="D68" s="13"/>
      <c r="E68" s="14">
        <f>ROUND(SUMIF($D$25:$D$64,B68,$E$25:$E$64),2)</f>
        <v>22000</v>
      </c>
      <c r="F68" s="14">
        <f>ROUND(SUMIF($D$25:$D$64,B68,$F$25:$F$64),2)</f>
        <v>23800</v>
      </c>
      <c r="G68" s="14">
        <f>ROUND(SUMIF($D$25:$D$64,B68,$G$25:$G$64),2)</f>
        <v>23800</v>
      </c>
      <c r="H68" s="26"/>
      <c r="I68" s="14">
        <f>ROUND(SUMIF($D$25:$D$64,B68,$I$25:$I$64),2)</f>
        <v>23800</v>
      </c>
    </row>
    <row r="69" ht="15" customHeight="1" spans="2:9" x14ac:dyDescent="0.25">
      <c r="B69" s="13" t="s">
        <v>48</v>
      </c>
      <c r="C69" s="13"/>
      <c r="D69" s="13"/>
      <c r="E69" s="14">
        <f>ROUND(SUMIF($D$25:$D$64,B69,$E$25:$E$64),2)</f>
        <v>18000</v>
      </c>
      <c r="F69" s="14">
        <f>ROUND(SUMIF($D$25:$D$64,B69,$F$25:$F$64),2)</f>
        <v>0</v>
      </c>
      <c r="G69" s="14">
        <f>ROUND(SUMIF($D$25:$D$64,B69,$G$25:$G$64),2)</f>
        <v>9200</v>
      </c>
      <c r="H69" s="26"/>
      <c r="I69" s="14">
        <f>ROUND(SUMIF($D$25:$D$64,B69,$I$25:$I$64),2)</f>
        <v>17200</v>
      </c>
    </row>
    <row r="70" ht="15" customHeight="1" spans="2:9" x14ac:dyDescent="0.25">
      <c r="B70" s="13" t="s">
        <v>43</v>
      </c>
      <c r="C70" s="13"/>
      <c r="D70" s="13"/>
      <c r="E70" s="14">
        <f>ROUND(SUMIF($D$25:$D$64,B70,$E$25:$E$64),2)</f>
        <v>43000</v>
      </c>
      <c r="F70" s="14">
        <f>ROUND(SUMIF($D$25:$D$64,B70,$F$25:$F$64),2)</f>
        <v>43000</v>
      </c>
      <c r="G70" s="14">
        <f>ROUND(SUMIF($D$25:$D$64,B70,$G$25:$G$64),2)</f>
        <v>19000</v>
      </c>
      <c r="H70" s="26"/>
      <c r="I70" s="14">
        <f>ROUND(SUMIF($D$25:$D$64,B70,$I$25:$I$64),2)</f>
        <v>43000</v>
      </c>
    </row>
    <row r="71" ht="15" customHeight="1" spans="2:9" x14ac:dyDescent="0.25">
      <c r="B71" s="13" t="s">
        <v>52</v>
      </c>
      <c r="C71" s="13"/>
      <c r="D71" s="13"/>
      <c r="E71" s="14">
        <f>ROUND(SUMIF($D$25:$D$64,B71,$E$25:$E$64),2)</f>
        <v>0</v>
      </c>
      <c r="F71" s="14">
        <f>ROUND(SUMIF($D$25:$D$64,B71,$F$25:$F$64),2)</f>
        <v>0</v>
      </c>
      <c r="G71" s="14">
        <f>ROUND(SUMIF($D$25:$D$64,B71,$G$25:$G$64),2)</f>
        <v>0</v>
      </c>
      <c r="H71" s="26"/>
      <c r="I71" s="14">
        <f>ROUND(SUMIF($D$25:$D$64,B71,$I$25:$I$64),2)</f>
        <v>0</v>
      </c>
    </row>
    <row r="72" ht="15" customHeight="1" spans="2:9" x14ac:dyDescent="0.25">
      <c r="B72" s="13" t="s">
        <v>40</v>
      </c>
      <c r="C72" s="13"/>
      <c r="D72" s="13"/>
      <c r="E72" s="14">
        <f>ROUND(SUMIF($D$25:$D$64,B72,$E$25:$E$64),2)</f>
        <v>12000</v>
      </c>
      <c r="F72" s="14">
        <f>ROUND(SUMIF($D$25:$D$64,B72,$F$25:$F$64),2)</f>
        <v>0</v>
      </c>
      <c r="G72" s="14">
        <f>ROUND(SUMIF($D$25:$D$64,B72,$G$25:$G$64),2)</f>
        <v>4500</v>
      </c>
      <c r="H72" s="26"/>
      <c r="I72" s="14">
        <f>ROUND(SUMIF($D$25:$D$64,B72,$I$25:$I$64),2)</f>
        <v>12000</v>
      </c>
    </row>
    <row r="73" ht="18" customHeight="1" spans="2:9" x14ac:dyDescent="0.25">
      <c r="B73" s="27" t="s">
        <v>53</v>
      </c>
      <c r="C73" s="27"/>
      <c r="D73" s="27"/>
      <c r="E73" s="28">
        <f>ROUND(SUM(E68:E72),2)</f>
        <v>95000</v>
      </c>
      <c r="F73" s="28">
        <f>ROUND(SUM(F68:F72),2)</f>
        <v>66800</v>
      </c>
      <c r="G73" s="28">
        <f>ROUND(SUM(G68:G72),2)</f>
        <v>56500</v>
      </c>
      <c r="H73" s="29"/>
      <c r="I73" s="28">
        <f>ROUND(SUM(I68:I72),2)</f>
        <v>96000</v>
      </c>
    </row>
    <row r="74" ht="15" customHeight="1" spans="2:9" x14ac:dyDescent="0.25">
      <c r="B74" s="30" t="s">
        <v>54</v>
      </c>
      <c r="C74" s="30"/>
      <c r="D74" s="30"/>
      <c r="E74" s="14">
        <f>ROUND(SUM($E$25:$E$64)-E73,2)</f>
        <v>0</v>
      </c>
      <c r="F74" s="14">
        <f>ROUND(SUM($F$25:$F$64)-F73,2)</f>
        <v>0</v>
      </c>
      <c r="G74" s="14">
        <f>ROUND(SUM($G$25:$G$64)-G73,2)</f>
        <v>0</v>
      </c>
      <c r="H74" s="26"/>
      <c r="I74" s="14">
        <f>ROUND(SUM($I$25:$I$64)-I73,2)</f>
        <v>0</v>
      </c>
    </row>
    <row r="75" ht="15" customHeight="1" x14ac:dyDescent="0.25"/>
    <row r="76" ht="32" customHeight="1" spans="2:2" x14ac:dyDescent="0.25">
      <c r="B76" s="31" t="s">
        <v>55</v>
      </c>
    </row>
  </sheetData>
  <sheetProtection sheet="1" formatColumns="0" formatRows="0"/>
  <mergeCells count="31">
    <mergeCell ref="D2:K2"/>
    <mergeCell ref="D3:K3"/>
    <mergeCell ref="B12:K12"/>
    <mergeCell ref="B13:D13"/>
    <mergeCell ref="F13:K13"/>
    <mergeCell ref="B14:D14"/>
    <mergeCell ref="F14:K14"/>
    <mergeCell ref="B15:D15"/>
    <mergeCell ref="F15:K15"/>
    <mergeCell ref="B16:D16"/>
    <mergeCell ref="F16:K16"/>
    <mergeCell ref="B17:D17"/>
    <mergeCell ref="F17:K17"/>
    <mergeCell ref="B18:D18"/>
    <mergeCell ref="F18:K18"/>
    <mergeCell ref="B19:D19"/>
    <mergeCell ref="F19:K19"/>
    <mergeCell ref="B20:D20"/>
    <mergeCell ref="F20:K20"/>
    <mergeCell ref="B21:D21"/>
    <mergeCell ref="F21:K21"/>
    <mergeCell ref="B23:K23"/>
    <mergeCell ref="B66:I66"/>
    <mergeCell ref="B67:D67"/>
    <mergeCell ref="B68:D68"/>
    <mergeCell ref="B69:D69"/>
    <mergeCell ref="B70:D70"/>
    <mergeCell ref="B71:D71"/>
    <mergeCell ref="B72:D72"/>
    <mergeCell ref="B73:D73"/>
    <mergeCell ref="B74:D74"/>
  </mergeCells>
  <conditionalFormatting sqref="J25:J64">
    <cfRule type="expression" dxfId="0" priority="1">
      <formula>AND(OR($C25&lt;&gt;"",$E25&lt;&gt;"",$F25&lt;&gt;"",$G25&lt;&gt;"",$H25&lt;&gt;""),$J25&lt;0)</formula>
    </cfRule>
  </conditionalFormatting>
  <conditionalFormatting sqref="E20">
    <cfRule type="expression" dxfId="1" priority="2">
      <formula>E20&lt;0</formula>
    </cfRule>
  </conditionalFormatting>
  <dataValidations count="5">
    <dataValidation type="list" allowBlank="1" showErrorMessage="1" errorTitle="Cost type" error="Choose one of: Materials, Labor, Subcontractors, Equipment, Other." sqref="D25:D64">
      <formula1>"Materials,Labor,Subcontractors,Equipment,Other"</formula1>
    </dataValidation>
    <dataValidation type="custom" allowBlank="1" showInputMessage="1" prompt="Enter a number." showErrorMessage="1" error="Enter a number. Use a minus sign for a credit or deduction." sqref="E14">
      <formula1>ISNUMBER(E14)</formula1>
    </dataValidation>
    <dataValidation type="decimal" operator="greaterThanOrEqual" allowBlank="1" showInputMessage="1" prompt="Enter a number." showErrorMessage="1" error="Enter a number, 0 or more." sqref="E25:E64">
      <formula1>0</formula1>
    </dataValidation>
    <dataValidation type="custom" allowBlank="1" showInputMessage="1" prompt="Enter a number." showErrorMessage="1" error="Enter a number. Use a minus sign for a credit or deduction." sqref="F25:G64">
      <formula1>ISNUMBER(F25)</formula1>
    </dataValidation>
    <dataValidation type="decimal" operator="greaterThanOrEqual" allowBlank="1" showInputMessage="1" prompt="Enter a number." showErrorMessage="1" error="Enter a number, 0 or more." sqref="H25:H64">
      <formula1>0</formula1>
    </dataValidation>
  </dataValidations>
  <hyperlinks>
    <hyperlink ref="B76" r:id="rId1"/>
  </hyperlinks>
  <pageMargins left="0.5" right="0.5" top="0.5" bottom="0.5" header="0.3" footer="0.3"/>
  <pageSetup paperSize="1" orientation="landscape" horizontalDpi="4294967295" verticalDpi="4294967295" scale="100" fitToWidth="1" fitToHeight="0"/>
  <headerFooter>
    <oddFooter>&amp;L&amp;8Free template from framingandfigures.com&amp;R&amp;8Page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6"/>
  <sheetViews>
    <sheetView workbookViewId="0" showGridLines="0"/>
  </sheetViews>
  <sheetFormatPr defaultRowHeight="15" outlineLevelRow="0" outlineLevelCol="0" x14ac:dyDescent="55"/>
  <cols>
    <col min="1" max="1" width="3" style="1" customWidth="1"/>
    <col min="2" max="2" width="38" style="1" customWidth="1"/>
    <col min="3" max="4" width="32" style="1" customWidth="1"/>
    <col min="5" max="5" width="3" style="1" customWidth="1"/>
  </cols>
  <sheetData>
    <row r="1" ht="15" customHeight="1" x14ac:dyDescent="0.25"/>
    <row r="2" ht="22" customHeight="1" spans="3:4" x14ac:dyDescent="0.25">
      <c r="C2" s="2" t="s">
        <v>56</v>
      </c>
      <c r="D2" s="2"/>
    </row>
    <row r="3" ht="22" customHeight="1" spans="3:4" x14ac:dyDescent="0.25">
      <c r="C3" s="3" t="s">
        <v>57</v>
      </c>
      <c r="D3" s="3"/>
    </row>
    <row r="4" ht="15" customHeight="1" x14ac:dyDescent="0.25"/>
    <row r="5" ht="4" customHeight="1" spans="2:4" x14ac:dyDescent="0.25">
      <c r="B5" s="4"/>
      <c r="C5" s="4"/>
      <c r="D5" s="4"/>
    </row>
    <row r="6" ht="15" customHeight="1" x14ac:dyDescent="0.25"/>
    <row r="7" ht="24" customHeight="1" spans="2:4" x14ac:dyDescent="0.25">
      <c r="B7" s="32" t="s">
        <v>58</v>
      </c>
      <c r="C7" s="32"/>
      <c r="D7" s="32"/>
    </row>
    <row r="8" ht="43" customHeight="1" spans="2:4" x14ac:dyDescent="0.25">
      <c r="B8" s="33" t="s">
        <v>59</v>
      </c>
      <c r="C8" s="33"/>
      <c r="D8" s="33"/>
    </row>
    <row r="9" ht="15" customHeight="1" x14ac:dyDescent="0.25"/>
    <row r="10" ht="15" customHeight="1" spans="2:4" x14ac:dyDescent="0.25">
      <c r="B10" s="12" t="s">
        <v>60</v>
      </c>
      <c r="C10" s="12"/>
      <c r="D10" s="12"/>
    </row>
    <row r="11" ht="43" customHeight="1" spans="2:4" x14ac:dyDescent="0.25">
      <c r="B11" s="34" t="s">
        <v>61</v>
      </c>
      <c r="C11" s="33" t="s">
        <v>62</v>
      </c>
      <c r="D11" s="33"/>
    </row>
    <row r="12" ht="43" customHeight="1" spans="2:4" x14ac:dyDescent="0.25">
      <c r="B12" s="34" t="s">
        <v>63</v>
      </c>
      <c r="C12" s="33" t="s">
        <v>64</v>
      </c>
      <c r="D12" s="33"/>
    </row>
    <row r="13" ht="56" customHeight="1" spans="2:4" x14ac:dyDescent="0.25">
      <c r="B13" s="34" t="s">
        <v>65</v>
      </c>
      <c r="C13" s="33" t="s">
        <v>66</v>
      </c>
      <c r="D13" s="33"/>
    </row>
    <row r="14" ht="56" customHeight="1" spans="2:4" x14ac:dyDescent="0.25">
      <c r="B14" s="34" t="s">
        <v>67</v>
      </c>
      <c r="C14" s="33" t="s">
        <v>68</v>
      </c>
      <c r="D14" s="33"/>
    </row>
    <row r="15" ht="17" customHeight="1" spans="2:4" x14ac:dyDescent="0.25">
      <c r="B15" s="34" t="s">
        <v>69</v>
      </c>
      <c r="C15" s="33" t="s">
        <v>70</v>
      </c>
      <c r="D15" s="33"/>
    </row>
    <row r="16" ht="30" customHeight="1" spans="2:4" x14ac:dyDescent="0.25">
      <c r="B16" s="34" t="s">
        <v>71</v>
      </c>
      <c r="C16" s="33" t="s">
        <v>72</v>
      </c>
      <c r="D16" s="33"/>
    </row>
    <row r="17" ht="15" customHeight="1" x14ac:dyDescent="0.25"/>
    <row r="18" ht="15" customHeight="1" spans="2:4" x14ac:dyDescent="0.25">
      <c r="B18" s="12" t="s">
        <v>73</v>
      </c>
      <c r="C18" s="12"/>
      <c r="D18" s="12"/>
    </row>
    <row r="19" ht="17" customHeight="1" spans="2:3" x14ac:dyDescent="0.25">
      <c r="B19" s="5" t="s">
        <v>74</v>
      </c>
      <c r="C19" s="35" t="s">
        <v>58</v>
      </c>
    </row>
    <row r="20" ht="17" customHeight="1" spans="2:3" x14ac:dyDescent="0.25">
      <c r="B20" s="5" t="s">
        <v>75</v>
      </c>
      <c r="C20" s="35" t="s">
        <v>76</v>
      </c>
    </row>
    <row r="21" ht="17" customHeight="1" spans="2:3" x14ac:dyDescent="0.25">
      <c r="B21" s="5" t="s">
        <v>77</v>
      </c>
      <c r="C21" s="35" t="s">
        <v>78</v>
      </c>
    </row>
    <row r="22" ht="17" customHeight="1" spans="2:3" x14ac:dyDescent="0.25">
      <c r="B22" s="5" t="s">
        <v>79</v>
      </c>
      <c r="C22" s="35" t="s">
        <v>80</v>
      </c>
    </row>
    <row r="23" ht="17" customHeight="1" spans="2:3" x14ac:dyDescent="0.25">
      <c r="B23" s="5" t="s">
        <v>81</v>
      </c>
      <c r="C23" s="35" t="s">
        <v>82</v>
      </c>
    </row>
    <row r="24" ht="17" customHeight="1" spans="3:3" x14ac:dyDescent="0.25">
      <c r="C24" s="35" t="s">
        <v>83</v>
      </c>
    </row>
    <row r="25" ht="17" customHeight="1" spans="3:3" x14ac:dyDescent="0.25">
      <c r="C25" s="35" t="s">
        <v>84</v>
      </c>
    </row>
    <row r="26" ht="17" customHeight="1" spans="3:3" x14ac:dyDescent="0.25">
      <c r="C26" s="35" t="s">
        <v>85</v>
      </c>
    </row>
  </sheetData>
  <sheetProtection sheet="1" formatColumns="0" formatRows="0"/>
  <mergeCells count="12">
    <mergeCell ref="C2:D2"/>
    <mergeCell ref="C3:D3"/>
    <mergeCell ref="B7:D7"/>
    <mergeCell ref="B8:D8"/>
    <mergeCell ref="B10:D10"/>
    <mergeCell ref="C11:D11"/>
    <mergeCell ref="C12:D12"/>
    <mergeCell ref="C13:D13"/>
    <mergeCell ref="C14:D14"/>
    <mergeCell ref="C15:D15"/>
    <mergeCell ref="C16:D16"/>
    <mergeCell ref="B18:D18"/>
  </mergeCells>
  <hyperlinks>
    <hyperlink ref="C19" r:id="rId1"/>
    <hyperlink ref="C20" r:id="rId2"/>
    <hyperlink ref="C21" r:id="rId3"/>
    <hyperlink ref="C22" r:id="rId4"/>
    <hyperlink ref="C23" r:id="rId5"/>
    <hyperlink ref="C24" r:id="rId6"/>
    <hyperlink ref="C25" r:id="rId7"/>
    <hyperlink ref="C26" r:id="rId8"/>
  </hyperlinks>
  <pageMargins left="0.5" right="0.5" top="0.5" bottom="0.5" header="0.3" footer="0.3"/>
  <pageSetup paperSize="1" orientation="portrait" horizontalDpi="4294967295" verticalDpi="4294967295" scale="100" fitToWidth="1" fitToHeight="0"/>
  <headerFooter>
    <oddFooter>&amp;L&amp;8Free template from framingandfigures.com&amp;R&amp;8Page &amp;P of &amp;N</oddFooter>
  </headerFooter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</vt:lpstr>
      <vt:lpstr>About this template</vt:lpstr>
    </vt:vector>
  </TitlesOfParts>
  <Company>Framing &amp; Figures</Company>
  <Manager/>
  <LinksUpToDate>false</LinksUpToDate>
  <SharedDoc>false</SharedDoc>
  <HyperlinkBase>https://framingandfigures.com/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Framing &amp; Figures</dc:creator>
  <dc:title>Construction Budget Template (Excel)</dc:title>
  <dc:subject>Budget, committed cost, actual cost to date and estimate to complete by cost code roll up to a projected final cost, the variance and percent spent, with totals by cost type, approved change orders added to the current budget, and overruns highlighted.</dc:subject>
  <dc:description>Free template from https://framingandfigures.com/templates/construction-budget-template/</dc:description>
  <cp:keywords>construction budget template; construction project budget template; construction budget spreadsheet; job costing spreadsheet; framingandfigures.com</cp:keywords>
  <cp:category>Construction business templates</cp:category>
  <cp:lastModifiedBy>Framing &amp; Figures</cp:lastModifiedBy>
  <dcterms:created xsi:type="dcterms:W3CDTF">2026-09-24T00:00:00Z</dcterms:created>
  <dcterms:modified xsi:type="dcterms:W3CDTF">2026-09-24T00:00:00Z</dcterms:modified>
</cp:coreProperties>
</file>