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Areas" state="visible" r:id="rId4"/>
    <sheet sheetId="2" name="Materials" state="visible" r:id="rId5"/>
    <sheet sheetId="3" name="Labor and job" state="visible" r:id="rId6"/>
    <sheet sheetId="4" name="Quote" state="visible" r:id="rId7"/>
    <sheet sheetId="5" name="About this template" state="visible" r:id="rId8"/>
  </sheets>
  <definedNames>
    <definedName name="_xlnm.Print_Area" localSheetId="0">'Areas'!$A$1:$I$42</definedName>
    <definedName name="_xlnm.Print_Titles" localSheetId="0">'Areas'!$14:$14</definedName>
    <definedName name="_xlnm.Print_Area" localSheetId="1">'Materials'!$A$1:$I$40</definedName>
    <definedName name="_xlnm.Print_Titles" localSheetId="1">'Materials'!$11:$11</definedName>
    <definedName name="_xlnm.Print_Area" localSheetId="2">'Labor and job'!$A$1:$G$50</definedName>
    <definedName name="_xlnm.Print_Titles" localSheetId="2">'Labor and job'!$1:$6</definedName>
    <definedName name="_xlnm.Print_Area" localSheetId="3">'Quote'!$A$1:$F$38</definedName>
    <definedName name="_xlnm.Print_Titles" localSheetId="3">'Quote'!$1:$9</definedName>
    <definedName name="_xlnm.Print_Area" localSheetId="4">'About this template'!$A$1:$E$27</definedName>
  </definedNames>
  <calcPr calcId="171027" fullCalcOnLoad="1"/>
</workbook>
</file>

<file path=xl/sharedStrings.xml><?xml version="1.0" encoding="utf-8"?>
<sst xmlns="http://schemas.openxmlformats.org/spreadsheetml/2006/main" count="206" uniqueCount="169">
  <si>
    <t>LANDSCAPING ESTIMATE</t>
  </si>
  <si>
    <t>Areas, square feet and cubic yards from your own measurements</t>
  </si>
  <si>
    <t>PROJECT</t>
  </si>
  <si>
    <t>Pale yellow cells are yours to fill in</t>
  </si>
  <si>
    <t>CLIENT</t>
  </si>
  <si>
    <t>All other cells are locked</t>
  </si>
  <si>
    <t>ESTIMATE NO.</t>
  </si>
  <si>
    <t>DATE</t>
  </si>
  <si>
    <t>PREPARED BY</t>
  </si>
  <si>
    <t>AREAS</t>
  </si>
  <si>
    <t>NAME</t>
  </si>
  <si>
    <t>LENGTH (FT)</t>
  </si>
  <si>
    <t>WIDTH (FT)</t>
  </si>
  <si>
    <t>AREA (SQ FT)</t>
  </si>
  <si>
    <t>USE</t>
  </si>
  <si>
    <t>DEPTH (IN)</t>
  </si>
  <si>
    <t>VOLUME (CU YD)</t>
  </si>
  <si>
    <t>Example: front lawn</t>
  </si>
  <si>
    <t>Sod</t>
  </si>
  <si>
    <t>Example: bed along walk</t>
  </si>
  <si>
    <t>Mulch</t>
  </si>
  <si>
    <t>Area is length × width. Volume is area × depth (in) ÷ 12 ÷ 27, which is geometry: 12 inches to the foot, 27 cubic feet to the cubic yard. Give each mulch, soil and gravel area its depth; an area with none has no volume.</t>
  </si>
  <si>
    <t>TOTALS BY USE</t>
  </si>
  <si>
    <t>Seed</t>
  </si>
  <si>
    <t>Soil</t>
  </si>
  <si>
    <t>Gravel</t>
  </si>
  <si>
    <t>Pavers</t>
  </si>
  <si>
    <t>Other</t>
  </si>
  <si>
    <t>Measured only: price it on the Materials sheet.</t>
  </si>
  <si>
    <t>All areas</t>
  </si>
  <si>
    <t>Not in a use above</t>
  </si>
  <si>
    <t>Free template from Framing &amp; Figures · framingandfigures.com/templates/</t>
  </si>
  <si>
    <t>MATERIALS</t>
  </si>
  <si>
    <t>Quantities from your areas and the coverage of the products you use</t>
  </si>
  <si>
    <t>QUANTITIES AND COSTS</t>
  </si>
  <si>
    <t>ITEM</t>
  </si>
  <si>
    <t>UNIT</t>
  </si>
  <si>
    <t>COVERAGE OR WASTE</t>
  </si>
  <si>
    <t>QUANTITY</t>
  </si>
  <si>
    <t>UNIT COST</t>
  </si>
  <si>
    <t>AMOUNT</t>
  </si>
  <si>
    <t>NOTE</t>
  </si>
  <si>
    <t>rolls or pallets</t>
  </si>
  <si>
    <t>Sod area ÷ sq ft per roll or pallet. Example: 10 sq ft per roll; use your product's figure.</t>
  </si>
  <si>
    <t>lb</t>
  </si>
  <si>
    <t>Seed area ÷ sq ft per lb, to the next 0.1 lb. Sq ft per lb = 1,000 ÷ the label's lb per 1,000 sq ft. Example: 6 lb gives 166.7; use your product's figure.</t>
  </si>
  <si>
    <t>cu yd</t>
  </si>
  <si>
    <t>Mulch volume × (1 + waste), to the next 0.1. Example: 10% waste; use your own figure.</t>
  </si>
  <si>
    <t>Soil volume × (1 + waste), to the next 0.1</t>
  </si>
  <si>
    <t>Gravel volume × (1 + waste), to the next 0.1</t>
  </si>
  <si>
    <t>sq ft</t>
  </si>
  <si>
    <t>Pavers area, as measured</t>
  </si>
  <si>
    <t>Base material</t>
  </si>
  <si>
    <t>Cu yd you enter, such as base under pavers</t>
  </si>
  <si>
    <t>Irrigation</t>
  </si>
  <si>
    <t>zones</t>
  </si>
  <si>
    <t>Zones × cost per zone. Blank means 0.</t>
  </si>
  <si>
    <t>Edging</t>
  </si>
  <si>
    <t>ft</t>
  </si>
  <si>
    <t>Feet you enter × cost per foot. Example: use your own figures.</t>
  </si>
  <si>
    <t>PLANTS</t>
  </si>
  <si>
    <t>PLANT</t>
  </si>
  <si>
    <t>QTY</t>
  </si>
  <si>
    <t>Example: shrub, 3 gallon</t>
  </si>
  <si>
    <t>Example: use your own plants and prices</t>
  </si>
  <si>
    <t>Materials total</t>
  </si>
  <si>
    <t>Both tables above, added up</t>
  </si>
  <si>
    <t>Sod rounds up to whole rolls or pallets, and seed and bulk materials to the next 0.1. A blank or 0 coverage orders no sod or seed.</t>
  </si>
  <si>
    <t>Example: the unit costs are illustrative prices, not typical ones; use your own figures.</t>
  </si>
  <si>
    <t>LABOR AND JOB</t>
  </si>
  <si>
    <t>Labor, equipment, disposal and delivery, then the bid price</t>
  </si>
  <si>
    <t>LABOR</t>
  </si>
  <si>
    <t>TASK</t>
  </si>
  <si>
    <t>HOURS</t>
  </si>
  <si>
    <t>RATE</t>
  </si>
  <si>
    <t>Example: sod installation</t>
  </si>
  <si>
    <t>Example: use your own hours and rate</t>
  </si>
  <si>
    <t>Example: bed preparation and planting</t>
  </si>
  <si>
    <t>Labor total</t>
  </si>
  <si>
    <t>The Amount column added up</t>
  </si>
  <si>
    <t>JOB</t>
  </si>
  <si>
    <t>Equipment rental</t>
  </si>
  <si>
    <t>Example: a skid steer or sod cutter; use your own figure</t>
  </si>
  <si>
    <t>Disposal</t>
  </si>
  <si>
    <t>Dump fees or haul-off. Blank means 0.</t>
  </si>
  <si>
    <t>Delivery</t>
  </si>
  <si>
    <t>Example: sod and bulk material delivery; use your own figure</t>
  </si>
  <si>
    <t>COST</t>
  </si>
  <si>
    <t>Direct cost</t>
  </si>
  <si>
    <t>The Materials sheet's total plus the labor and job lines above</t>
  </si>
  <si>
    <t>Sales tax rate on materials</t>
  </si>
  <si>
    <t>Your state and local rate. Blank means 0.</t>
  </si>
  <si>
    <t>Sales tax on materials</t>
  </si>
  <si>
    <t>The Materials sheet's total × the rate</t>
  </si>
  <si>
    <t>Permits and fees</t>
  </si>
  <si>
    <t>Permit, plan review and inspection fees. Blank means 0.</t>
  </si>
  <si>
    <t>Bonds and insurance</t>
  </si>
  <si>
    <t>Bond premiums and insurance for this job. Blank means 0.</t>
  </si>
  <si>
    <t>Contingency (% of direct cost)</t>
  </si>
  <si>
    <t>For scope you cannot measure yet. Blank means 0.</t>
  </si>
  <si>
    <t>Contingency</t>
  </si>
  <si>
    <t>Direct cost × the rate</t>
  </si>
  <si>
    <t>Job cost</t>
  </si>
  <si>
    <t>Direct cost plus sales tax, permits, bonds and contingency.</t>
  </si>
  <si>
    <t>Overhead (% of job cost)</t>
  </si>
  <si>
    <t>Example: the calculator's worked example, not a recommendation</t>
  </si>
  <si>
    <t>Overhead</t>
  </si>
  <si>
    <t>Job cost × the rate</t>
  </si>
  <si>
    <t>Total cost</t>
  </si>
  <si>
    <t>Job cost plus overhead</t>
  </si>
  <si>
    <t>PRICE</t>
  </si>
  <si>
    <t>Target margin (% of the bid price)</t>
  </si>
  <si>
    <t>Bid price</t>
  </si>
  <si>
    <t>Total cost ÷ (1 − margin)</t>
  </si>
  <si>
    <t>Profit</t>
  </si>
  <si>
    <t>Bid price − total cost</t>
  </si>
  <si>
    <t>Markup on total cost for this margin</t>
  </si>
  <si>
    <t>Margin ÷ (1 − margin)</t>
  </si>
  <si>
    <t>THE SAME PERCENTAGE APPLIED AS A MARKUP INSTEAD</t>
  </si>
  <si>
    <t>Price marked up by the margin % instead</t>
  </si>
  <si>
    <t>Total cost × (1 + margin): a markup, not a margin</t>
  </si>
  <si>
    <t>Left on the table by marking up</t>
  </si>
  <si>
    <t>Bid price − the marked-up price</t>
  </si>
  <si>
    <t>YOUR LOGO</t>
  </si>
  <si>
    <t>Your Company Name</t>
  </si>
  <si>
    <t>LANDSCAPE QUOTE</t>
  </si>
  <si>
    <t>Street address · City, State ZIP</t>
  </si>
  <si>
    <t>QUOTE NO.</t>
  </si>
  <si>
    <t>Phone · Email · License no.</t>
  </si>
  <si>
    <t>VALID UNTIL</t>
  </si>
  <si>
    <t>ADDRESS</t>
  </si>
  <si>
    <t>SCOPE OF WORK</t>
  </si>
  <si>
    <t>Price</t>
  </si>
  <si>
    <t>ACCEPTANCE</t>
  </si>
  <si>
    <t>Signed below, this quote is accepted as written.</t>
  </si>
  <si>
    <t>CONTRACTOR SIGNATURE</t>
  </si>
  <si>
    <t>NAME AND TITLE</t>
  </si>
  <si>
    <t>CLIENT SIGNATURE</t>
  </si>
  <si>
    <t>ABOUT THIS TEMPLATE</t>
  </si>
  <si>
    <t>What the file does, how to use it and where to learn more</t>
  </si>
  <si>
    <t>Landscaping Estimate Template (Excel)</t>
  </si>
  <si>
    <t>Areas by length and width give square feet and, with a depth, cubic yards for each use, and material quantities follow from the coverage and waste figures you enter. Sod, seed, bulk materials, pavers, plants, irrigation, edging, labor and equipment roll up to a bid price at your target margin, with a one-page quote for the client.</t>
  </si>
  <si>
    <t>HOW TO USE IT</t>
  </si>
  <si>
    <t>STEP 1</t>
  </si>
  <si>
    <t>On the Areas sheet, fill in the project block, then one line per area: its name, its length and width in feet, its use, and for mulch, soil or gravel its depth in inches. The square feet and cubic yards add up by use.</t>
  </si>
  <si>
    <t>STEP 2</t>
  </si>
  <si>
    <t>On the Materials sheet, enter your sod and seed coverage, a waste allowance for bulk materials, your unit costs and any base, irrigation, edging and plants. On the Labor and job sheet, enter each task's hours and rate, equipment, disposal and delivery, then your sales tax rate, permits, bonds and insurance, contingency, overhead and target margin.</t>
  </si>
  <si>
    <t>STEP 3</t>
  </si>
  <si>
    <t>On the Quote sheet, fill in your company, the quote number, date, valid-until date, client, project, address and scope of work, and sign it. To remove the YOUR LOGO text, choose Review &gt; Unprotect Sheet (there is no password), then protect the sheet again. Print the Quote sheet, or save that sheet alone as a PDF, and send that. The workbook itself holds your costs, overhead and margin.</t>
  </si>
  <si>
    <t>EXAMPLE FIGURES</t>
  </si>
  <si>
    <t>The two example areas, the sod coverage, the 10% waste allowance, the unit costs, the plant, the edging, the labor hours and rates, the equipment rental and the delivery are illustrative figures, not recommendations, norms or typical prices. The 12% overhead and 15% margin are the bid price calculator's worked example. Replace them with your own.</t>
  </si>
  <si>
    <t>VERSION</t>
  </si>
  <si>
    <t>v2, 2026-09-24</t>
  </si>
  <si>
    <t>LICENSE</t>
  </si>
  <si>
    <t>© Harmony For Humanity LLC. Free for use in your business; not for resale.</t>
  </si>
  <si>
    <t>LINKS</t>
  </si>
  <si>
    <t>TEMPLATE PAGE</t>
  </si>
  <si>
    <t>CALCULATOR</t>
  </si>
  <si>
    <t>Bid price calculator</t>
  </si>
  <si>
    <t>GUIDE</t>
  </si>
  <si>
    <t>How to build a construction estimate</t>
  </si>
  <si>
    <t>ALL TEMPLATES</t>
  </si>
  <si>
    <t>framingandfigures.com/templates/</t>
  </si>
  <si>
    <t>RELATED TEMPLATES</t>
  </si>
  <si>
    <t>Construction Estimate Template (Excel)</t>
  </si>
  <si>
    <t>Markup and Margin Table (Excel)</t>
  </si>
  <si>
    <t>Roofing Estimate Template (Excel)</t>
  </si>
  <si>
    <t>Painting Estimate Template (Excel)</t>
  </si>
  <si>
    <t>Contractor Invoice Template (Excel)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</si>
</sst>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4">
    <numFmt numFmtId="164" formatCode="m/d/yyyy"/>
    <numFmt numFmtId="165" formatCode="#,##0.0000"/>
    <numFmt numFmtId="166" formatCode="$#,##0.00"/>
    <numFmt numFmtId="167" formatCode="#,##0.0"/>
  </numFmts>
  <fonts count="12" x14ac:knownFonts="1">
    <font>
      <sz val="10"/>
      <color rgb="FF111111"/>
      <name val="Arial"/>
      <family val="2"/>
    </font>
    <font>
      <color rgb="FF111111"/>
      <sz val="10"/>
      <name val="Arial"/>
    </font>
    <font>
      <b/>
      <color rgb="FF111111"/>
      <sz val="22"/>
      <name val="Arial"/>
    </font>
    <font>
      <color rgb="FF5B6068"/>
      <sz val="9"/>
      <name val="Arial"/>
    </font>
    <font>
      <b/>
      <color rgb="FF5B6068"/>
      <sz val="8"/>
      <name val="Arial"/>
    </font>
    <font>
      <color rgb="FF5B6068"/>
      <sz val="8"/>
      <name val="Arial"/>
    </font>
    <font>
      <b/>
      <color rgb="FFFFFFFF"/>
      <sz val="8"/>
      <name val="Arial"/>
    </font>
    <font>
      <b/>
      <color rgb="FF111111"/>
      <sz val="11"/>
      <name val="Arial"/>
    </font>
    <font>
      <b/>
      <color rgb="FF111111"/>
      <sz val="10"/>
      <name val="Arial"/>
    </font>
    <font>
      <b/>
      <color rgb="FF5B6068"/>
      <sz val="7"/>
      <name val="Arial"/>
    </font>
    <font>
      <b/>
      <color rgb="FF111111"/>
      <sz val="14"/>
      <name val="Arial"/>
    </font>
    <font>
      <u/>
      <color rgb="FF111111"/>
      <sz val="10"/>
      <name val="Arial"/>
    </font>
  </fonts>
  <fills count="7">
    <fill>
      <patternFill patternType="none"/>
    </fill>
    <fill>
      <patternFill patternType="gray125"/>
    </fill>
    <fill>
      <patternFill patternType="solid">
        <fgColor rgb="FFFFD400"/>
      </patternFill>
    </fill>
    <fill>
      <patternFill patternType="solid">
        <fgColor rgb="FFFFF9DD"/>
      </patternFill>
    </fill>
    <fill>
      <patternFill patternType="solid">
        <fgColor rgb="FFFFFFFF"/>
      </patternFill>
    </fill>
    <fill>
      <patternFill patternType="solid">
        <fgColor rgb="FF1F2226"/>
      </patternFill>
    </fill>
    <fill>
      <patternFill patternType="solid">
        <fgColor rgb="FFF6F6F2"/>
      </patternFill>
    </fill>
  </fills>
  <borders count="6">
    <border>
      <left/>
      <right/>
      <top/>
      <bottom/>
      <diagonal/>
    </border>
    <border>
      <left style="thin">
        <color rgb="FFE0B800"/>
      </left>
      <right style="thin">
        <color rgb="FFE0B800"/>
      </right>
      <top style="thin">
        <color rgb="FFE0B800"/>
      </top>
      <bottom style="thin">
        <color rgb="FFE0B800"/>
      </bottom>
      <diagonal/>
    </border>
    <border>
      <left style="thin">
        <color rgb="FFDAD8CF"/>
      </left>
      <right style="thin">
        <color rgb="FFDAD8CF"/>
      </right>
      <top style="thin">
        <color rgb="FFDAD8CF"/>
      </top>
      <bottom style="thin">
        <color rgb="FFDAD8CF"/>
      </bottom>
      <diagonal/>
    </border>
    <border>
      <left style="thin">
        <color rgb="FFFFFFFF"/>
      </left>
      <right style="thin">
        <color rgb="FFFFFFFF"/>
      </right>
      <top/>
      <bottom style="thin">
        <color rgb="FFDAD8CF"/>
      </bottom>
      <diagonal/>
    </border>
    <border>
      <left/>
      <right/>
      <top/>
      <bottom style="thin">
        <color rgb="FFDAD8CF"/>
      </bottom>
      <diagonal/>
    </border>
    <border>
      <left/>
      <right/>
      <top style="double">
        <color rgb="FF111111"/>
      </top>
      <bottom/>
      <diagonal/>
    </border>
  </borders>
  <cellStyleXfs count="1">
    <xf numFmtId="0" fontId="0" fillId="0" borderId="0"/>
  </cellStyleXfs>
  <cellXfs count="60">
    <xf numFmtId="0" fontId="0" fillId="0" borderId="0" xfId="0"/>
    <xf numFmtId="0" fontId="1" fillId="0" borderId="0" xfId="0" applyFont="1"/>
    <xf numFmtId="0" fontId="2" fillId="0" borderId="0" xfId="0" applyFont="1" applyAlignment="1">
      <alignment horizontal="right"/>
    </xf>
    <xf numFmtId="0" fontId="3" fillId="0" borderId="0" xfId="0" applyFont="1" applyAlignment="1">
      <alignment horizontal="right"/>
    </xf>
    <xf numFmtId="0" fontId="1" fillId="2" borderId="0" xfId="0" applyFont="1" applyFill="1"/>
    <xf numFmtId="0" fontId="4" fillId="0" borderId="0" xfId="0" applyFont="1" applyAlignment="1">
      <alignment vertical="center"/>
    </xf>
    <xf numFmtId="0" fontId="1" fillId="3" borderId="1" xfId="0" applyFont="1" applyFill="1" applyBorder="1" applyAlignment="1" applyProtection="1">
      <alignment horizontal="left" vertical="center" indent="1"/>
      <protection locked="0"/>
    </xf>
    <xf numFmtId="0" fontId="1" fillId="3" borderId="1" xfId="0" applyFont="1" applyFill="1" applyBorder="1" applyProtection="1"/>
    <xf numFmtId="0" fontId="5" fillId="0" borderId="0" xfId="0" applyFont="1" applyAlignment="1">
      <alignment vertical="center"/>
    </xf>
    <xf numFmtId="0" fontId="1" fillId="4" borderId="2" xfId="0" applyFont="1" applyFill="1" applyBorder="1"/>
    <xf numFmtId="49" fontId="1" fillId="3" borderId="1" xfId="0" applyNumberFormat="1" applyFont="1" applyFill="1" applyBorder="1" applyAlignment="1" applyProtection="1">
      <alignment horizontal="left" vertical="center" indent="1"/>
      <protection locked="0"/>
    </xf>
    <xf numFmtId="164" fontId="1" fillId="3" borderId="1" xfId="0" applyNumberFormat="1" applyFont="1" applyFill="1" applyBorder="1" applyAlignment="1" applyProtection="1">
      <alignment horizontal="right" vertical="center"/>
      <protection locked="0"/>
    </xf>
    <xf numFmtId="0" fontId="6" fillId="5" borderId="0" xfId="0" applyFont="1" applyFill="1" applyAlignment="1">
      <alignment vertical="center" indent="1"/>
    </xf>
    <xf numFmtId="0" fontId="6" fillId="5" borderId="0" xfId="0" applyFont="1" applyFill="1" applyAlignment="1">
      <alignment horizontal="left" vertical="center" wrapText="1" indent="1"/>
    </xf>
    <xf numFmtId="0" fontId="6" fillId="5" borderId="0" xfId="0" applyFont="1" applyFill="1" applyAlignment="1">
      <alignment horizontal="right" vertical="center" wrapText="1"/>
    </xf>
    <xf numFmtId="0" fontId="1" fillId="3" borderId="3" xfId="0" applyFont="1" applyFill="1" applyBorder="1" applyAlignment="1" applyProtection="1">
      <alignment horizontal="left" vertical="center" indent="1"/>
      <protection locked="0"/>
    </xf>
    <xf numFmtId="0" fontId="1" fillId="3" borderId="3" xfId="0" applyFont="1" applyFill="1" applyBorder="1" applyAlignment="1" applyProtection="1">
      <alignment horizontal="right" vertical="center"/>
      <protection locked="0"/>
    </xf>
    <xf numFmtId="4" fontId="1" fillId="4" borderId="4" xfId="0" applyNumberFormat="1" applyFont="1" applyFill="1" applyBorder="1" applyAlignment="1" applyProtection="1">
      <alignment horizontal="right" vertical="center"/>
    </xf>
    <xf numFmtId="165" fontId="1" fillId="4" borderId="4" xfId="0" applyNumberFormat="1" applyFont="1" applyFill="1" applyBorder="1" applyAlignment="1" applyProtection="1">
      <alignment horizontal="right" vertical="center"/>
    </xf>
    <xf numFmtId="4" fontId="1" fillId="6" borderId="4" xfId="0" applyNumberFormat="1" applyFont="1" applyFill="1" applyBorder="1" applyAlignment="1" applyProtection="1">
      <alignment horizontal="right" vertical="center"/>
    </xf>
    <xf numFmtId="165" fontId="1" fillId="6" borderId="4" xfId="0" applyNumberFormat="1" applyFont="1" applyFill="1" applyBorder="1" applyAlignment="1" applyProtection="1">
      <alignment horizontal="right" vertical="center"/>
    </xf>
    <xf numFmtId="0" fontId="5" fillId="0" borderId="0" xfId="0" applyFont="1" applyAlignment="1">
      <alignment vertical="center" wrapText="1"/>
    </xf>
    <xf numFmtId="0" fontId="1" fillId="5" borderId="0" xfId="0" applyFont="1" applyFill="1"/>
    <xf numFmtId="0" fontId="1" fillId="0" borderId="4" xfId="0" applyFont="1" applyBorder="1" applyAlignment="1">
      <alignment vertical="center"/>
    </xf>
    <xf numFmtId="0" fontId="1" fillId="4" borderId="4" xfId="0" applyFont="1" applyFill="1" applyBorder="1"/>
    <xf numFmtId="0" fontId="3" fillId="4" borderId="4" xfId="0" applyFont="1" applyFill="1" applyBorder="1" applyAlignment="1">
      <alignment horizontal="left" vertical="center" wrapText="1"/>
    </xf>
    <xf numFmtId="0" fontId="7" fillId="2" borderId="5" xfId="0" applyFont="1" applyFill="1" applyBorder="1" applyAlignment="1">
      <alignment vertical="center"/>
    </xf>
    <xf numFmtId="0" fontId="7" fillId="2" borderId="5" xfId="0" applyFont="1" applyFill="1" applyBorder="1"/>
    <xf numFmtId="4" fontId="7" fillId="2" borderId="5" xfId="0" applyNumberFormat="1" applyFont="1" applyFill="1" applyBorder="1" applyAlignment="1" applyProtection="1">
      <alignment horizontal="right" vertical="center"/>
    </xf>
    <xf numFmtId="165" fontId="7" fillId="2" borderId="5" xfId="0" applyNumberFormat="1" applyFont="1" applyFill="1" applyBorder="1" applyAlignment="1" applyProtection="1">
      <alignment horizontal="right" vertical="center"/>
    </xf>
    <xf numFmtId="0" fontId="3" fillId="0" borderId="0" xfId="0" applyFont="1" applyAlignment="1">
      <alignment vertical="center"/>
    </xf>
    <xf numFmtId="0" fontId="5" fillId="0" borderId="0" xfId="0" applyFont="1" applyAlignment="1" applyProtection="1">
      <alignment vertical="bottom"/>
    </xf>
    <xf numFmtId="3" fontId="1" fillId="4" borderId="4" xfId="0" applyNumberFormat="1" applyFont="1" applyFill="1" applyBorder="1" applyAlignment="1" applyProtection="1">
      <alignment horizontal="right" vertical="center"/>
    </xf>
    <xf numFmtId="166" fontId="1" fillId="3" borderId="3" xfId="0" applyNumberFormat="1" applyFont="1" applyFill="1" applyBorder="1" applyAlignment="1" applyProtection="1">
      <alignment horizontal="right" vertical="center"/>
      <protection locked="0"/>
    </xf>
    <xf numFmtId="166" fontId="1" fillId="4" borderId="4" xfId="0" applyNumberFormat="1" applyFont="1" applyFill="1" applyBorder="1" applyAlignment="1" applyProtection="1">
      <alignment horizontal="right" vertical="center"/>
    </xf>
    <xf numFmtId="0" fontId="5" fillId="0" borderId="4" xfId="0" applyFont="1" applyBorder="1" applyAlignment="1">
      <alignment vertical="center" wrapText="1"/>
    </xf>
    <xf numFmtId="167" fontId="1" fillId="6" borderId="4" xfId="0" applyNumberFormat="1" applyFont="1" applyFill="1" applyBorder="1" applyAlignment="1" applyProtection="1">
      <alignment horizontal="right" vertical="center"/>
    </xf>
    <xf numFmtId="166" fontId="1" fillId="6" borderId="4" xfId="0" applyNumberFormat="1" applyFont="1" applyFill="1" applyBorder="1" applyAlignment="1" applyProtection="1">
      <alignment horizontal="right" vertical="center"/>
    </xf>
    <xf numFmtId="10" fontId="1" fillId="3" borderId="3" xfId="0" applyNumberFormat="1" applyFont="1" applyFill="1" applyBorder="1" applyAlignment="1" applyProtection="1">
      <alignment horizontal="right" vertical="center"/>
      <protection locked="0"/>
    </xf>
    <xf numFmtId="167" fontId="1" fillId="4" borderId="4" xfId="0" applyNumberFormat="1" applyFont="1" applyFill="1" applyBorder="1" applyAlignment="1" applyProtection="1">
      <alignment horizontal="right" vertical="center"/>
    </xf>
    <xf numFmtId="0" fontId="5" fillId="0" borderId="4" xfId="0" applyFont="1" applyBorder="1" applyAlignment="1">
      <alignment vertical="center"/>
    </xf>
    <xf numFmtId="166" fontId="7" fillId="2" borderId="5" xfId="0" applyNumberFormat="1" applyFont="1" applyFill="1" applyBorder="1" applyAlignment="1" applyProtection="1">
      <alignment horizontal="right" vertical="center"/>
    </xf>
    <xf numFmtId="0" fontId="3" fillId="0" borderId="4" xfId="0" applyFont="1" applyBorder="1" applyAlignment="1">
      <alignment vertical="center"/>
    </xf>
    <xf numFmtId="0" fontId="8" fillId="0" borderId="4" xfId="0" applyFont="1" applyBorder="1" applyAlignment="1">
      <alignment vertical="center"/>
    </xf>
    <xf numFmtId="0" fontId="1" fillId="0" borderId="4" xfId="0" applyFont="1" applyBorder="1"/>
    <xf numFmtId="166" fontId="8" fillId="4" borderId="4" xfId="0" applyNumberFormat="1" applyFont="1" applyFill="1" applyBorder="1" applyAlignment="1" applyProtection="1">
      <alignment horizontal="right" vertical="center"/>
    </xf>
    <xf numFmtId="166" fontId="1" fillId="3" borderId="1" xfId="0" applyNumberFormat="1" applyFont="1" applyFill="1" applyBorder="1" applyAlignment="1" applyProtection="1">
      <alignment horizontal="right" vertical="center"/>
      <protection locked="0"/>
    </xf>
    <xf numFmtId="10" fontId="1" fillId="3" borderId="1" xfId="0" applyNumberFormat="1" applyFont="1" applyFill="1" applyBorder="1" applyAlignment="1" applyProtection="1">
      <alignment horizontal="right" vertical="center"/>
      <protection locked="0"/>
    </xf>
    <xf numFmtId="0" fontId="3" fillId="0" borderId="0" xfId="0" applyFont="1" applyAlignment="1">
      <alignment vertical="center" wrapText="1"/>
    </xf>
    <xf numFmtId="10" fontId="1" fillId="4" borderId="4" xfId="0" applyNumberFormat="1" applyFont="1" applyFill="1" applyBorder="1" applyAlignment="1" applyProtection="1">
      <alignment horizontal="right" vertical="center"/>
    </xf>
    <xf numFmtId="0" fontId="9" fillId="0" borderId="0" xfId="0" applyFont="1" applyAlignment="1" applyProtection="1">
      <alignment vertical="bottom"/>
    </xf>
    <xf numFmtId="0" fontId="10" fillId="3" borderId="1" xfId="0" applyFont="1" applyFill="1" applyBorder="1" applyAlignment="1" applyProtection="1">
      <alignment horizontal="left" vertical="center" indent="1"/>
      <protection locked="0"/>
    </xf>
    <xf numFmtId="0" fontId="2" fillId="0" borderId="0" xfId="0" applyFont="1" applyAlignment="1">
      <alignment horizontal="right" vertical="center"/>
    </xf>
    <xf numFmtId="0" fontId="4" fillId="0" borderId="0" xfId="0" applyFont="1" applyAlignment="1">
      <alignment horizontal="right" vertical="center"/>
    </xf>
    <xf numFmtId="0" fontId="1" fillId="0" borderId="0" xfId="0" applyFont="1" applyAlignment="1">
      <alignment vertical="center"/>
    </xf>
    <xf numFmtId="0" fontId="4" fillId="0" borderId="0" xfId="0" applyFont="1" applyAlignment="1">
      <alignment vertical="center" wrapText="1"/>
    </xf>
    <xf numFmtId="0" fontId="10" fillId="0" borderId="0" xfId="0" applyFont="1" applyAlignment="1" applyProtection="1">
      <alignment vertical="center"/>
    </xf>
    <xf numFmtId="0" fontId="1" fillId="0" borderId="0" xfId="0" applyFont="1" applyAlignment="1" applyProtection="1">
      <alignment vertical="top" wrapText="1"/>
    </xf>
    <xf numFmtId="0" fontId="4" fillId="0" borderId="0" xfId="0" applyFont="1" applyAlignment="1">
      <alignment vertical="top"/>
    </xf>
    <xf numFmtId="0" fontId="11" fillId="0" borderId="0" xfId="0" applyFont="1" applyAlignment="1" applyProtection="1">
      <alignment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 Id="rId2" Type="http://schemas.openxmlformats.org/officeDocument/2006/relationships/hyperlink" Target="https://framingandfigures.com/templates/landscaping-estimate-template/?utm_source=template&amp;utm_medium=xlsx&amp;utm_campaign=landscaping-estimate-template&amp;utm_content=header" TargetMode="External"/><Relationship Id="rId3" Type="http://schemas.openxmlformats.org/officeDocument/2006/relationships/image" Target="../media/image2.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 Id="rId2" Type="http://schemas.openxmlformats.org/officeDocument/2006/relationships/hyperlink" Target="https://framingandfigures.com/templates/landscaping-estimate-template/?utm_source=template&amp;utm_medium=xlsx&amp;utm_campaign=landscaping-estimate-template&amp;utm_content=header" TargetMode="External"/><Relationship Id="rId3" Type="http://schemas.openxmlformats.org/officeDocument/2006/relationships/image" Target="../media/image2.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 Id="rId2" Type="http://schemas.openxmlformats.org/officeDocument/2006/relationships/hyperlink" Target="https://framingandfigures.com/templates/landscaping-estimate-template/?utm_source=template&amp;utm_medium=xlsx&amp;utm_campaign=landscaping-estimate-template&amp;utm_content=header" TargetMode="External"/><Relationship Id="rId3" Type="http://schemas.openxmlformats.org/officeDocument/2006/relationships/image" Target="../media/image2.png"/></Relationships>
</file>

<file path=xl/drawings/_rels/drawing4.xml.rels><?xml version="1.0" encoding="UTF-8" standalone="yes"?>
<Relationships xmlns="http://schemas.openxmlformats.org/package/2006/relationships"><Relationship Id="rId1" Type="http://schemas.openxmlformats.org/officeDocument/2006/relationships/image" Target="../media/image2.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 Id="rId2" Type="http://schemas.openxmlformats.org/officeDocument/2006/relationships/hyperlink" Target="https://framingandfigures.com/templates/landscaping-estimate-template/?utm_source=template&amp;utm_medium=xlsx&amp;utm_campaign=landscaping-estimate-template&amp;utm_content=header" TargetMode="External"/></Relationships>
</file>

<file path=xl/drawings/drawing1.xml><?xml version="1.0" encoding="utf-8"?>
<xdr:wsDr xmlns:xdr="http://schemas.openxmlformats.org/drawingml/2006/spreadsheetDrawing" xmlns:a="http://schemas.openxmlformats.org/drawingml/2006/main">
  <xdr:oneCellAnchor>
    <xdr:from>
      <xdr:col>1</xdr:col>
      <xdr:colOff>0</xdr:colOff>
      <xdr:row>1</xdr:row>
      <xdr:rowOff>0</xdr:rowOff>
    </xdr:from>
    <xdr:ext cx="2381250" cy="407646"/>
    <xdr:pic>
      <xdr:nvPicPr>
        <xdr:cNvPr id="1" name="Picture 1">
          <a:hlinkClick xmlns:r="http://schemas.openxmlformats.org/officeDocument/2006/relationships" r:id="rId2"/>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stretch>
          <a:fillRect/>
        </a:stretch>
      </xdr:blipFill>
      <xdr:spPr>
        <a:xfrm>
          <a:off x="0" y="0"/>
          <a:ext cx="0" cy="0"/>
        </a:xfrm>
        <a:prstGeom prst="rect">
          <a:avLst/>
        </a:prstGeom>
      </xdr:spPr>
    </xdr:pic>
    <xdr:clientData/>
  </xdr:oneCellAnchor>
  <xdr:oneCellAnchor>
    <xdr:from>
      <xdr:col>1</xdr:col>
      <xdr:colOff>0</xdr:colOff>
      <xdr:row>41</xdr:row>
      <xdr:rowOff>28575</xdr:rowOff>
    </xdr:from>
    <xdr:ext cx="1143000" cy="195588"/>
    <xdr:pic>
      <xdr:nvPicPr>
        <xdr:cNvPr id="2" name="Picture 2">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3" cstate="print"/>
        <a:stretch>
          <a:fillRect/>
        </a:stretch>
      </xdr:blipFill>
      <xdr:spPr>
        <a:xfrm>
          <a:off x="0" y="0"/>
          <a:ext cx="0" cy="0"/>
        </a:xfrm>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1</xdr:col>
      <xdr:colOff>0</xdr:colOff>
      <xdr:row>1</xdr:row>
      <xdr:rowOff>0</xdr:rowOff>
    </xdr:from>
    <xdr:ext cx="2381250" cy="407646"/>
    <xdr:pic>
      <xdr:nvPicPr>
        <xdr:cNvPr id="1" name="Picture 1">
          <a:hlinkClick xmlns:r="http://schemas.openxmlformats.org/officeDocument/2006/relationships" r:id="rId2"/>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stretch>
          <a:fillRect/>
        </a:stretch>
      </xdr:blipFill>
      <xdr:spPr>
        <a:xfrm>
          <a:off x="0" y="0"/>
          <a:ext cx="0" cy="0"/>
        </a:xfrm>
        <a:prstGeom prst="rect">
          <a:avLst/>
        </a:prstGeom>
      </xdr:spPr>
    </xdr:pic>
    <xdr:clientData/>
  </xdr:oneCellAnchor>
  <xdr:oneCellAnchor>
    <xdr:from>
      <xdr:col>1</xdr:col>
      <xdr:colOff>0</xdr:colOff>
      <xdr:row>39</xdr:row>
      <xdr:rowOff>28575</xdr:rowOff>
    </xdr:from>
    <xdr:ext cx="1143000" cy="195588"/>
    <xdr:pic>
      <xdr:nvPicPr>
        <xdr:cNvPr id="2" name="Picture 2">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3" cstate="print"/>
        <a:stretch>
          <a:fillRect/>
        </a:stretch>
      </xdr:blipFill>
      <xdr:spPr>
        <a:xfrm>
          <a:off x="0" y="0"/>
          <a:ext cx="0" cy="0"/>
        </a:xfrm>
        <a:prstGeom prst="rect">
          <a:avLst/>
        </a:prstGeom>
      </xdr:spPr>
    </xdr:pic>
    <xdr:clientData/>
  </xdr:oneCellAnchor>
</xdr:wsDr>
</file>

<file path=xl/drawings/drawing3.xml><?xml version="1.0" encoding="utf-8"?>
<xdr:wsDr xmlns:xdr="http://schemas.openxmlformats.org/drawingml/2006/spreadsheetDrawing" xmlns:a="http://schemas.openxmlformats.org/drawingml/2006/main">
  <xdr:oneCellAnchor>
    <xdr:from>
      <xdr:col>1</xdr:col>
      <xdr:colOff>0</xdr:colOff>
      <xdr:row>1</xdr:row>
      <xdr:rowOff>0</xdr:rowOff>
    </xdr:from>
    <xdr:ext cx="2381250" cy="407646"/>
    <xdr:pic>
      <xdr:nvPicPr>
        <xdr:cNvPr id="1" name="Picture 1">
          <a:hlinkClick xmlns:r="http://schemas.openxmlformats.org/officeDocument/2006/relationships" r:id="rId2"/>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stretch>
          <a:fillRect/>
        </a:stretch>
      </xdr:blipFill>
      <xdr:spPr>
        <a:xfrm>
          <a:off x="0" y="0"/>
          <a:ext cx="0" cy="0"/>
        </a:xfrm>
        <a:prstGeom prst="rect">
          <a:avLst/>
        </a:prstGeom>
      </xdr:spPr>
    </xdr:pic>
    <xdr:clientData/>
  </xdr:oneCellAnchor>
  <xdr:oneCellAnchor>
    <xdr:from>
      <xdr:col>1</xdr:col>
      <xdr:colOff>0</xdr:colOff>
      <xdr:row>49</xdr:row>
      <xdr:rowOff>28575</xdr:rowOff>
    </xdr:from>
    <xdr:ext cx="1143000" cy="195588"/>
    <xdr:pic>
      <xdr:nvPicPr>
        <xdr:cNvPr id="2" name="Picture 2">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3" cstate="print"/>
        <a:stretch>
          <a:fillRect/>
        </a:stretch>
      </xdr:blipFill>
      <xdr:spPr>
        <a:xfrm>
          <a:off x="0" y="0"/>
          <a:ext cx="0" cy="0"/>
        </a:xfrm>
        <a:prstGeom prst="rect">
          <a:avLst/>
        </a:prstGeom>
      </xdr:spPr>
    </xdr:pic>
    <xdr:clientData/>
  </xdr:oneCellAnchor>
</xdr:wsDr>
</file>

<file path=xl/drawings/drawing4.xml><?xml version="1.0" encoding="utf-8"?>
<xdr:wsDr xmlns:xdr="http://schemas.openxmlformats.org/drawingml/2006/spreadsheetDrawing" xmlns:a="http://schemas.openxmlformats.org/drawingml/2006/main">
  <xdr:oneCellAnchor>
    <xdr:from>
      <xdr:col>1</xdr:col>
      <xdr:colOff>0</xdr:colOff>
      <xdr:row>37</xdr:row>
      <xdr:rowOff>28575</xdr:rowOff>
    </xdr:from>
    <xdr:ext cx="1143000" cy="195588"/>
    <xdr:pic>
      <xdr:nvPicPr>
        <xdr:cNvPr id="1" name="Pictur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stretch>
          <a:fillRect/>
        </a:stretch>
      </xdr:blipFill>
      <xdr:spPr>
        <a:xfrm>
          <a:off x="0" y="0"/>
          <a:ext cx="0" cy="0"/>
        </a:xfrm>
        <a:prstGeom prst="rect">
          <a:avLst/>
        </a:prstGeom>
      </xdr:spPr>
    </xdr:pic>
    <xdr:clientData/>
  </xdr:oneCellAnchor>
</xdr:wsDr>
</file>

<file path=xl/drawings/drawing5.xml><?xml version="1.0" encoding="utf-8"?>
<xdr:wsDr xmlns:xdr="http://schemas.openxmlformats.org/drawingml/2006/spreadsheetDrawing" xmlns:a="http://schemas.openxmlformats.org/drawingml/2006/main">
  <xdr:oneCellAnchor>
    <xdr:from>
      <xdr:col>1</xdr:col>
      <xdr:colOff>0</xdr:colOff>
      <xdr:row>1</xdr:row>
      <xdr:rowOff>0</xdr:rowOff>
    </xdr:from>
    <xdr:ext cx="2381250" cy="407646"/>
    <xdr:pic>
      <xdr:nvPicPr>
        <xdr:cNvPr id="1" name="Picture 1">
          <a:hlinkClick xmlns:r="http://schemas.openxmlformats.org/officeDocument/2006/relationships" r:id="rId2"/>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stretch>
          <a:fillRect/>
        </a:stretch>
      </xdr:blipFill>
      <xdr:spPr>
        <a:xfrm>
          <a:off x="0" y="0"/>
          <a:ext cx="0" cy="0"/>
        </a:xfrm>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framingandfigures.com/templates/landscaping-estimate-template/?utm_source=template&amp;utm_medium=xlsx&amp;utm_campaign=landscaping-estimate-template&amp;utm_content=footer" TargetMode="External"/><Relationship Id="rId2"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hyperlink" Target="https://framingandfigures.com/templates/landscaping-estimate-template/?utm_source=template&amp;utm_medium=xlsx&amp;utm_campaign=landscaping-estimate-template&amp;utm_content=footer" TargetMode="External"/><Relationship Id="rId2"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hyperlink" Target="https://framingandfigures.com/templates/landscaping-estimate-template/?utm_source=template&amp;utm_medium=xlsx&amp;utm_campaign=landscaping-estimate-template&amp;utm_content=footer" TargetMode="External"/><Relationship Id="rId2"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hyperlink" Target="https://framingandfigures.com/templates/landscaping-estimate-template/?utm_source=template&amp;utm_medium=xlsx&amp;utm_campaign=landscaping-estimate-template&amp;utm_content=footer" TargetMode="External"/><Relationship Id="rId2"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hyperlink" Target="https://framingandfigures.com/templates/landscaping-estimate-template/?utm_source=template&amp;utm_medium=xlsx&amp;utm_campaign=landscaping-estimate-template&amp;utm_content=about" TargetMode="External"/><Relationship Id="rId2" Type="http://schemas.openxmlformats.org/officeDocument/2006/relationships/hyperlink" Target="https://framingandfigures.com/tools/bid-price-calculator/?utm_source=template&amp;utm_medium=xlsx&amp;utm_campaign=landscaping-estimate-template&amp;utm_content=about" TargetMode="External"/><Relationship Id="rId3" Type="http://schemas.openxmlformats.org/officeDocument/2006/relationships/hyperlink" Target="https://framingandfigures.com/guides/how-to-build-a-construction-estimate/?utm_source=template&amp;utm_medium=xlsx&amp;utm_campaign=landscaping-estimate-template&amp;utm_content=about" TargetMode="External"/><Relationship Id="rId4" Type="http://schemas.openxmlformats.org/officeDocument/2006/relationships/hyperlink" Target="https://framingandfigures.com/templates/?utm_source=template&amp;utm_medium=xlsx&amp;utm_campaign=landscaping-estimate-template&amp;utm_content=about" TargetMode="External"/><Relationship Id="rId5" Type="http://schemas.openxmlformats.org/officeDocument/2006/relationships/hyperlink" Target="https://framingandfigures.com/templates/construction-estimate-template/?utm_source=template&amp;utm_medium=xlsx&amp;utm_campaign=landscaping-estimate-template&amp;utm_content=about" TargetMode="External"/><Relationship Id="rId6" Type="http://schemas.openxmlformats.org/officeDocument/2006/relationships/hyperlink" Target="https://framingandfigures.com/templates/markup-margin-table/?utm_source=template&amp;utm_medium=xlsx&amp;utm_campaign=landscaping-estimate-template&amp;utm_content=about" TargetMode="External"/><Relationship Id="rId7" Type="http://schemas.openxmlformats.org/officeDocument/2006/relationships/hyperlink" Target="https://framingandfigures.com/templates/roofing-estimate-template/?utm_source=template&amp;utm_medium=xlsx&amp;utm_campaign=landscaping-estimate-template&amp;utm_content=about" TargetMode="External"/><Relationship Id="rId8" Type="http://schemas.openxmlformats.org/officeDocument/2006/relationships/hyperlink" Target="https://framingandfigures.com/templates/painting-estimate-template/?utm_source=template&amp;utm_medium=xlsx&amp;utm_campaign=landscaping-estimate-template&amp;utm_content=about" TargetMode="External"/><Relationship Id="rId9" Type="http://schemas.openxmlformats.org/officeDocument/2006/relationships/hyperlink" Target="https://framingandfigures.com/templates/contractor-invoice-template/?utm_source=template&amp;utm_medium=xlsx&amp;utm_campaign=landscaping-estimate-template&amp;utm_content=about" TargetMode="External"/><Relationship Id="rId10" Type="http://schemas.openxmlformats.org/officeDocument/2006/relationships/drawing" Target="../drawings/drawing5.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H42"/>
  <sheetViews>
    <sheetView workbookViewId="0" showGridLines="0"/>
  </sheetViews>
  <sheetFormatPr defaultRowHeight="15" outlineLevelRow="0" outlineLevelCol="0" x14ac:dyDescent="55"/>
  <cols>
    <col min="1" max="1" width="3" style="1" customWidth="1"/>
    <col min="2" max="2" width="32" style="1" customWidth="1"/>
    <col min="3" max="4" width="13" style="1" customWidth="1"/>
    <col min="5" max="6" width="14" style="1" customWidth="1"/>
    <col min="7" max="7" width="13" style="1" customWidth="1"/>
    <col min="8" max="8" width="14" style="1" customWidth="1"/>
    <col min="9" max="9" width="3" style="1" customWidth="1"/>
  </cols>
  <sheetData>
    <row r="1" ht="15" customHeight="1" x14ac:dyDescent="0.25"/>
    <row r="2" ht="22" customHeight="1" spans="4:8" x14ac:dyDescent="0.25">
      <c r="D2" s="2" t="s">
        <v>0</v>
      </c>
      <c r="E2" s="2"/>
      <c r="F2" s="2"/>
      <c r="G2" s="2"/>
      <c r="H2" s="2"/>
    </row>
    <row r="3" ht="22" customHeight="1" spans="4:8" x14ac:dyDescent="0.25">
      <c r="D3" s="3" t="s">
        <v>1</v>
      </c>
      <c r="E3" s="3"/>
      <c r="F3" s="3"/>
      <c r="G3" s="3"/>
      <c r="H3" s="3"/>
    </row>
    <row r="4" ht="15" customHeight="1" x14ac:dyDescent="0.25"/>
    <row r="5" ht="4" customHeight="1" spans="2:8" x14ac:dyDescent="0.25">
      <c r="B5" s="4"/>
      <c r="C5" s="4"/>
      <c r="D5" s="4"/>
      <c r="E5" s="4"/>
      <c r="F5" s="4"/>
      <c r="G5" s="4"/>
      <c r="H5" s="4"/>
    </row>
    <row r="6" ht="15" customHeight="1" x14ac:dyDescent="0.25"/>
    <row r="7" ht="17" customHeight="1" spans="2:7" x14ac:dyDescent="0.25">
      <c r="B7" s="5" t="s">
        <v>2</v>
      </c>
      <c r="C7" s="6"/>
      <c r="D7" s="6"/>
      <c r="F7" s="7"/>
      <c r="G7" s="8" t="s">
        <v>3</v>
      </c>
    </row>
    <row r="8" ht="17" customHeight="1" spans="2:7" x14ac:dyDescent="0.25">
      <c r="B8" s="5" t="s">
        <v>4</v>
      </c>
      <c r="C8" s="6"/>
      <c r="D8" s="6"/>
      <c r="F8" s="9"/>
      <c r="G8" s="8" t="s">
        <v>5</v>
      </c>
    </row>
    <row r="9" ht="17" customHeight="1" spans="2:4" x14ac:dyDescent="0.25">
      <c r="B9" s="5" t="s">
        <v>6</v>
      </c>
      <c r="C9" s="10"/>
      <c r="D9" s="10"/>
    </row>
    <row r="10" ht="17" customHeight="1" spans="2:4" x14ac:dyDescent="0.25">
      <c r="B10" s="5" t="s">
        <v>7</v>
      </c>
      <c r="C10" s="11"/>
      <c r="D10" s="11"/>
    </row>
    <row r="11" ht="17" customHeight="1" spans="2:4" x14ac:dyDescent="0.25">
      <c r="B11" s="5" t="s">
        <v>8</v>
      </c>
      <c r="C11" s="6"/>
      <c r="D11" s="6"/>
    </row>
    <row r="12" ht="15" customHeight="1" x14ac:dyDescent="0.25"/>
    <row r="13" ht="15" customHeight="1" spans="2:8" x14ac:dyDescent="0.25">
      <c r="B13" s="12" t="s">
        <v>9</v>
      </c>
      <c r="C13" s="12"/>
      <c r="D13" s="12"/>
      <c r="E13" s="12"/>
      <c r="F13" s="12"/>
      <c r="G13" s="12"/>
      <c r="H13" s="12"/>
    </row>
    <row r="14" ht="26" customHeight="1" spans="2:8" x14ac:dyDescent="0.25">
      <c r="B14" s="13" t="s">
        <v>10</v>
      </c>
      <c r="C14" s="14" t="s">
        <v>11</v>
      </c>
      <c r="D14" s="14" t="s">
        <v>12</v>
      </c>
      <c r="E14" s="14" t="s">
        <v>13</v>
      </c>
      <c r="F14" s="13" t="s">
        <v>14</v>
      </c>
      <c r="G14" s="14" t="s">
        <v>15</v>
      </c>
      <c r="H14" s="14" t="s">
        <v>16</v>
      </c>
    </row>
    <row r="15" ht="18" customHeight="1" spans="2:8" x14ac:dyDescent="0.25">
      <c r="B15" s="15" t="s">
        <v>17</v>
      </c>
      <c r="C15" s="16">
        <v>50</v>
      </c>
      <c r="D15" s="16">
        <v>30</v>
      </c>
      <c r="E15" s="17">
        <f>IF(AND(B15="",C15="",D15="",G15=""),"",ROUND(C15*D15,2))</f>
        <v>1500</v>
      </c>
      <c r="F15" s="15" t="s">
        <v>18</v>
      </c>
      <c r="G15" s="16"/>
      <c r="H15" s="18" t="str">
        <f>IF(G15="","",ROUND(E15*G15/12/27,4))</f>
        <v/>
      </c>
    </row>
    <row r="16" ht="18" customHeight="1" spans="2:8" x14ac:dyDescent="0.25">
      <c r="B16" s="15" t="s">
        <v>19</v>
      </c>
      <c r="C16" s="16">
        <v>20</v>
      </c>
      <c r="D16" s="16">
        <v>4</v>
      </c>
      <c r="E16" s="19">
        <f>IF(AND(B16="",C16="",D16="",G16=""),"",ROUND(C16*D16,2))</f>
        <v>80</v>
      </c>
      <c r="F16" s="15" t="s">
        <v>20</v>
      </c>
      <c r="G16" s="16">
        <v>3</v>
      </c>
      <c r="H16" s="20">
        <f>IF(G16="","",ROUND(E16*G16/12/27,4))</f>
        <v>0.7407</v>
      </c>
    </row>
    <row r="17" ht="18" customHeight="1" spans="2:8" x14ac:dyDescent="0.25">
      <c r="B17" s="15"/>
      <c r="C17" s="16"/>
      <c r="D17" s="16"/>
      <c r="E17" s="17" t="str">
        <f>IF(AND(B17="",C17="",D17="",G17=""),"",ROUND(C17*D17,2))</f>
        <v/>
      </c>
      <c r="F17" s="15"/>
      <c r="G17" s="16"/>
      <c r="H17" s="18" t="str">
        <f>IF(G17="","",ROUND(E17*G17/12/27,4))</f>
        <v/>
      </c>
    </row>
    <row r="18" ht="18" customHeight="1" spans="2:8" x14ac:dyDescent="0.25">
      <c r="B18" s="15"/>
      <c r="C18" s="16"/>
      <c r="D18" s="16"/>
      <c r="E18" s="19" t="str">
        <f>IF(AND(B18="",C18="",D18="",G18=""),"",ROUND(C18*D18,2))</f>
        <v/>
      </c>
      <c r="F18" s="15"/>
      <c r="G18" s="16"/>
      <c r="H18" s="20" t="str">
        <f>IF(G18="","",ROUND(E18*G18/12/27,4))</f>
        <v/>
      </c>
    </row>
    <row r="19" ht="18" customHeight="1" spans="2:8" x14ac:dyDescent="0.25">
      <c r="B19" s="15"/>
      <c r="C19" s="16"/>
      <c r="D19" s="16"/>
      <c r="E19" s="17" t="str">
        <f>IF(AND(B19="",C19="",D19="",G19=""),"",ROUND(C19*D19,2))</f>
        <v/>
      </c>
      <c r="F19" s="15"/>
      <c r="G19" s="16"/>
      <c r="H19" s="18" t="str">
        <f>IF(G19="","",ROUND(E19*G19/12/27,4))</f>
        <v/>
      </c>
    </row>
    <row r="20" ht="18" customHeight="1" spans="2:8" x14ac:dyDescent="0.25">
      <c r="B20" s="15"/>
      <c r="C20" s="16"/>
      <c r="D20" s="16"/>
      <c r="E20" s="19" t="str">
        <f>IF(AND(B20="",C20="",D20="",G20=""),"",ROUND(C20*D20,2))</f>
        <v/>
      </c>
      <c r="F20" s="15"/>
      <c r="G20" s="16"/>
      <c r="H20" s="20" t="str">
        <f>IF(G20="","",ROUND(E20*G20/12/27,4))</f>
        <v/>
      </c>
    </row>
    <row r="21" ht="18" customHeight="1" spans="2:8" x14ac:dyDescent="0.25">
      <c r="B21" s="15"/>
      <c r="C21" s="16"/>
      <c r="D21" s="16"/>
      <c r="E21" s="17" t="str">
        <f>IF(AND(B21="",C21="",D21="",G21=""),"",ROUND(C21*D21,2))</f>
        <v/>
      </c>
      <c r="F21" s="15"/>
      <c r="G21" s="16"/>
      <c r="H21" s="18" t="str">
        <f>IF(G21="","",ROUND(E21*G21/12/27,4))</f>
        <v/>
      </c>
    </row>
    <row r="22" ht="18" customHeight="1" spans="2:8" x14ac:dyDescent="0.25">
      <c r="B22" s="15"/>
      <c r="C22" s="16"/>
      <c r="D22" s="16"/>
      <c r="E22" s="19" t="str">
        <f>IF(AND(B22="",C22="",D22="",G22=""),"",ROUND(C22*D22,2))</f>
        <v/>
      </c>
      <c r="F22" s="15"/>
      <c r="G22" s="16"/>
      <c r="H22" s="20" t="str">
        <f>IF(G22="","",ROUND(E22*G22/12/27,4))</f>
        <v/>
      </c>
    </row>
    <row r="23" ht="18" customHeight="1" spans="2:8" x14ac:dyDescent="0.25">
      <c r="B23" s="15"/>
      <c r="C23" s="16"/>
      <c r="D23" s="16"/>
      <c r="E23" s="17" t="str">
        <f>IF(AND(B23="",C23="",D23="",G23=""),"",ROUND(C23*D23,2))</f>
        <v/>
      </c>
      <c r="F23" s="15"/>
      <c r="G23" s="16"/>
      <c r="H23" s="18" t="str">
        <f>IF(G23="","",ROUND(E23*G23/12/27,4))</f>
        <v/>
      </c>
    </row>
    <row r="24" ht="18" customHeight="1" spans="2:8" x14ac:dyDescent="0.25">
      <c r="B24" s="15"/>
      <c r="C24" s="16"/>
      <c r="D24" s="16"/>
      <c r="E24" s="19" t="str">
        <f>IF(AND(B24="",C24="",D24="",G24=""),"",ROUND(C24*D24,2))</f>
        <v/>
      </c>
      <c r="F24" s="15"/>
      <c r="G24" s="16"/>
      <c r="H24" s="20" t="str">
        <f>IF(G24="","",ROUND(E24*G24/12/27,4))</f>
        <v/>
      </c>
    </row>
    <row r="25" ht="18" customHeight="1" spans="2:8" x14ac:dyDescent="0.25">
      <c r="B25" s="15"/>
      <c r="C25" s="16"/>
      <c r="D25" s="16"/>
      <c r="E25" s="17" t="str">
        <f>IF(AND(B25="",C25="",D25="",G25=""),"",ROUND(C25*D25,2))</f>
        <v/>
      </c>
      <c r="F25" s="15"/>
      <c r="G25" s="16"/>
      <c r="H25" s="18" t="str">
        <f>IF(G25="","",ROUND(E25*G25/12/27,4))</f>
        <v/>
      </c>
    </row>
    <row r="26" ht="18" customHeight="1" spans="2:8" x14ac:dyDescent="0.25">
      <c r="B26" s="15"/>
      <c r="C26" s="16"/>
      <c r="D26" s="16"/>
      <c r="E26" s="19" t="str">
        <f>IF(AND(B26="",C26="",D26="",G26=""),"",ROUND(C26*D26,2))</f>
        <v/>
      </c>
      <c r="F26" s="15"/>
      <c r="G26" s="16"/>
      <c r="H26" s="20" t="str">
        <f>IF(G26="","",ROUND(E26*G26/12/27,4))</f>
        <v/>
      </c>
    </row>
    <row r="27" ht="24.8" customHeight="1" spans="2:8" x14ac:dyDescent="0.25">
      <c r="B27" s="21" t="s">
        <v>21</v>
      </c>
      <c r="C27" s="21"/>
      <c r="D27" s="21"/>
      <c r="E27" s="21"/>
      <c r="F27" s="21"/>
      <c r="G27" s="21"/>
      <c r="H27" s="21"/>
    </row>
    <row r="28" ht="15" customHeight="1" x14ac:dyDescent="0.25"/>
    <row r="29" ht="15" customHeight="1" spans="2:8" x14ac:dyDescent="0.25">
      <c r="B29" s="12" t="s">
        <v>22</v>
      </c>
      <c r="C29" s="12"/>
      <c r="D29" s="12"/>
      <c r="E29" s="12"/>
      <c r="F29" s="12"/>
      <c r="G29" s="12"/>
      <c r="H29" s="12"/>
    </row>
    <row r="30" ht="26" customHeight="1" spans="2:8" x14ac:dyDescent="0.25">
      <c r="B30" s="13" t="s">
        <v>14</v>
      </c>
      <c r="C30" s="22"/>
      <c r="D30" s="22"/>
      <c r="E30" s="14" t="s">
        <v>13</v>
      </c>
      <c r="F30" s="22"/>
      <c r="G30" s="22"/>
      <c r="H30" s="14" t="s">
        <v>16</v>
      </c>
    </row>
    <row r="31" ht="18" customHeight="1" spans="2:8" x14ac:dyDescent="0.25">
      <c r="B31" s="23" t="s">
        <v>18</v>
      </c>
      <c r="C31" s="24"/>
      <c r="D31" s="24"/>
      <c r="E31" s="17">
        <f>ROUND(SUMIF($F$15:$F$26,B31,$E$15:$E$26),2)</f>
        <v>1500</v>
      </c>
      <c r="F31" s="24"/>
      <c r="G31" s="24"/>
      <c r="H31" s="18">
        <f>ROUND(SUMIF($F$15:$F$26,B31,$H$15:$H$26),4)</f>
        <v>0</v>
      </c>
    </row>
    <row r="32" ht="18" customHeight="1" spans="2:8" x14ac:dyDescent="0.25">
      <c r="B32" s="23" t="s">
        <v>23</v>
      </c>
      <c r="C32" s="24"/>
      <c r="D32" s="24"/>
      <c r="E32" s="17">
        <f>ROUND(SUMIF($F$15:$F$26,B32,$E$15:$E$26),2)</f>
        <v>0</v>
      </c>
      <c r="F32" s="24"/>
      <c r="G32" s="24"/>
      <c r="H32" s="18">
        <f>ROUND(SUMIF($F$15:$F$26,B32,$H$15:$H$26),4)</f>
        <v>0</v>
      </c>
    </row>
    <row r="33" ht="18" customHeight="1" spans="2:8" x14ac:dyDescent="0.25">
      <c r="B33" s="23" t="s">
        <v>20</v>
      </c>
      <c r="C33" s="24"/>
      <c r="D33" s="24"/>
      <c r="E33" s="17">
        <f>ROUND(SUMIF($F$15:$F$26,B33,$E$15:$E$26),2)</f>
        <v>80</v>
      </c>
      <c r="F33" s="24"/>
      <c r="G33" s="24"/>
      <c r="H33" s="18">
        <f>ROUND(SUMIF($F$15:$F$26,B33,$H$15:$H$26),4)</f>
        <v>0.7407</v>
      </c>
    </row>
    <row r="34" ht="18" customHeight="1" spans="2:8" x14ac:dyDescent="0.25">
      <c r="B34" s="23" t="s">
        <v>24</v>
      </c>
      <c r="C34" s="24"/>
      <c r="D34" s="24"/>
      <c r="E34" s="17">
        <f>ROUND(SUMIF($F$15:$F$26,B34,$E$15:$E$26),2)</f>
        <v>0</v>
      </c>
      <c r="F34" s="24"/>
      <c r="G34" s="24"/>
      <c r="H34" s="18">
        <f>ROUND(SUMIF($F$15:$F$26,B34,$H$15:$H$26),4)</f>
        <v>0</v>
      </c>
    </row>
    <row r="35" ht="18" customHeight="1" spans="2:8" x14ac:dyDescent="0.25">
      <c r="B35" s="23" t="s">
        <v>25</v>
      </c>
      <c r="C35" s="24"/>
      <c r="D35" s="24"/>
      <c r="E35" s="17">
        <f>ROUND(SUMIF($F$15:$F$26,B35,$E$15:$E$26),2)</f>
        <v>0</v>
      </c>
      <c r="F35" s="24"/>
      <c r="G35" s="24"/>
      <c r="H35" s="18">
        <f>ROUND(SUMIF($F$15:$F$26,B35,$H$15:$H$26),4)</f>
        <v>0</v>
      </c>
    </row>
    <row r="36" ht="18" customHeight="1" spans="2:8" x14ac:dyDescent="0.25">
      <c r="B36" s="23" t="s">
        <v>26</v>
      </c>
      <c r="C36" s="24"/>
      <c r="D36" s="24"/>
      <c r="E36" s="17">
        <f>ROUND(SUMIF($F$15:$F$26,B36,$E$15:$E$26),2)</f>
        <v>0</v>
      </c>
      <c r="F36" s="24"/>
      <c r="G36" s="24"/>
      <c r="H36" s="18">
        <f>ROUND(SUMIF($F$15:$F$26,B36,$H$15:$H$26),4)</f>
        <v>0</v>
      </c>
    </row>
    <row r="37" ht="27.400000000000002" customHeight="1" spans="2:8" x14ac:dyDescent="0.25">
      <c r="B37" s="23" t="s">
        <v>27</v>
      </c>
      <c r="C37" s="25" t="s">
        <v>28</v>
      </c>
      <c r="D37" s="25"/>
      <c r="E37" s="17">
        <f>ROUND(SUMIF($F$15:$F$26,B37,$E$15:$E$26),2)</f>
        <v>0</v>
      </c>
      <c r="F37" s="24"/>
      <c r="G37" s="24"/>
      <c r="H37" s="18">
        <f>ROUND(SUMIF($F$15:$F$26,B37,$H$15:$H$26),4)</f>
        <v>0</v>
      </c>
    </row>
    <row r="38" ht="18" customHeight="1" spans="2:8" x14ac:dyDescent="0.25">
      <c r="B38" s="26" t="s">
        <v>29</v>
      </c>
      <c r="C38" s="27"/>
      <c r="D38" s="27"/>
      <c r="E38" s="28">
        <f>ROUND(SUM($E$15:$E$26),2)</f>
        <v>1580</v>
      </c>
      <c r="F38" s="27"/>
      <c r="G38" s="27"/>
      <c r="H38" s="29">
        <f>ROUND(SUM($H$15:$H$26),4)</f>
        <v>0.7407</v>
      </c>
    </row>
    <row r="39" ht="15" customHeight="1" spans="2:8" x14ac:dyDescent="0.25">
      <c r="B39" s="30" t="s">
        <v>30</v>
      </c>
      <c r="E39" s="17">
        <f>ROUND(E38-SUM(E31:E37),2)</f>
        <v>0</v>
      </c>
      <c r="H39" s="18">
        <f>ROUND(H38-SUM(H31:H37),4)</f>
        <v>0</v>
      </c>
    </row>
    <row r="40" ht="15" customHeight="1" x14ac:dyDescent="0.25"/>
    <row r="41" ht="15" customHeight="1" x14ac:dyDescent="0.25"/>
    <row r="42" ht="32" customHeight="1" spans="2:2" x14ac:dyDescent="0.25">
      <c r="B42" s="31" t="s">
        <v>31</v>
      </c>
    </row>
  </sheetData>
  <sheetProtection sheet="1" formatColumns="0" formatRows="0"/>
  <mergeCells count="11">
    <mergeCell ref="D2:H2"/>
    <mergeCell ref="D3:H3"/>
    <mergeCell ref="C7:D7"/>
    <mergeCell ref="C8:D8"/>
    <mergeCell ref="C9:D9"/>
    <mergeCell ref="C10:D10"/>
    <mergeCell ref="C11:D11"/>
    <mergeCell ref="B13:H13"/>
    <mergeCell ref="B27:H27"/>
    <mergeCell ref="B29:H29"/>
    <mergeCell ref="C37:D37"/>
  </mergeCells>
  <dataValidations count="3">
    <dataValidation type="decimal" operator="greaterThanOrEqual" allowBlank="1" showInputMessage="1" prompt="Enter a number." showErrorMessage="1" error="Enter a number, 0 or more." sqref="C15:D26">
      <formula1>0</formula1>
    </dataValidation>
    <dataValidation type="list" allowBlank="1" showErrorMessage="1" errorTitle="Use" error="Choose one of: Sod, Seed, Mulch, Soil, Gravel, Pavers, Other." sqref="F15:F26">
      <formula1>"Sod,Seed,Mulch,Soil,Gravel,Pavers,Other"</formula1>
    </dataValidation>
    <dataValidation type="decimal" allowBlank="1" showInputMessage="1" prompt="Depth in inches: type 3 for 3 in." showErrorMessage="1" error="Enter the depth in inches, 0 to 24." sqref="G15:G26">
      <formula1>0</formula1>
      <formula2>24</formula2>
    </dataValidation>
  </dataValidations>
  <hyperlinks>
    <hyperlink ref="B42" r:id="rId1"/>
  </hyperlinks>
  <pageMargins left="0.5" right="0.5" top="0.5" bottom="0.5" header="0.3" footer="0.3"/>
  <pageSetup paperSize="1" orientation="portrait" horizontalDpi="4294967295" verticalDpi="4294967295" scale="100" fitToWidth="1" fitToHeight="0"/>
  <headerFooter>
    <oddFooter>&amp;L&amp;8Free template from framingandfigures.com&amp;R&amp;8Page &amp;P of &amp;N</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H40"/>
  <sheetViews>
    <sheetView workbookViewId="0" showGridLines="0"/>
  </sheetViews>
  <sheetFormatPr defaultRowHeight="15" outlineLevelRow="0" outlineLevelCol="0" x14ac:dyDescent="55"/>
  <cols>
    <col min="1" max="1" width="3" style="1" customWidth="1"/>
    <col min="2" max="2" width="16" style="1" customWidth="1"/>
    <col min="3" max="3" width="13" style="1" customWidth="1"/>
    <col min="4" max="4" width="14" style="1" customWidth="1"/>
    <col min="5" max="6" width="11" style="1" customWidth="1"/>
    <col min="7" max="7" width="12" style="1" customWidth="1"/>
    <col min="8" max="8" width="36" style="1" customWidth="1"/>
    <col min="9" max="9" width="3" style="1" customWidth="1"/>
  </cols>
  <sheetData>
    <row r="1" ht="15" customHeight="1" x14ac:dyDescent="0.25"/>
    <row r="2" ht="22" customHeight="1" spans="5:8" x14ac:dyDescent="0.25">
      <c r="E2" s="2" t="s">
        <v>32</v>
      </c>
      <c r="F2" s="2"/>
      <c r="G2" s="2"/>
      <c r="H2" s="2"/>
    </row>
    <row r="3" ht="22" customHeight="1" spans="5:8" x14ac:dyDescent="0.25">
      <c r="E3" s="3" t="s">
        <v>33</v>
      </c>
      <c r="F3" s="3"/>
      <c r="G3" s="3"/>
      <c r="H3" s="3"/>
    </row>
    <row r="4" ht="15" customHeight="1" x14ac:dyDescent="0.25"/>
    <row r="5" ht="4" customHeight="1" spans="2:8" x14ac:dyDescent="0.25">
      <c r="B5" s="4"/>
      <c r="C5" s="4"/>
      <c r="D5" s="4"/>
      <c r="E5" s="4"/>
      <c r="F5" s="4"/>
      <c r="G5" s="4"/>
      <c r="H5" s="4"/>
    </row>
    <row r="6" ht="15" customHeight="1" x14ac:dyDescent="0.25"/>
    <row r="7" ht="15" customHeight="1" spans="7:8" x14ac:dyDescent="0.25">
      <c r="G7" s="7"/>
      <c r="H7" s="8" t="s">
        <v>3</v>
      </c>
    </row>
    <row r="8" ht="15" customHeight="1" spans="7:8" x14ac:dyDescent="0.25">
      <c r="G8" s="9"/>
      <c r="H8" s="8" t="s">
        <v>5</v>
      </c>
    </row>
    <row r="9" ht="15" customHeight="1" x14ac:dyDescent="0.25"/>
    <row r="10" ht="15" customHeight="1" spans="2:8" x14ac:dyDescent="0.25">
      <c r="B10" s="12" t="s">
        <v>34</v>
      </c>
      <c r="C10" s="12"/>
      <c r="D10" s="12"/>
      <c r="E10" s="12"/>
      <c r="F10" s="12"/>
      <c r="G10" s="12"/>
      <c r="H10" s="12"/>
    </row>
    <row r="11" ht="26" customHeight="1" spans="2:8" x14ac:dyDescent="0.25">
      <c r="B11" s="13" t="s">
        <v>35</v>
      </c>
      <c r="C11" s="13" t="s">
        <v>36</v>
      </c>
      <c r="D11" s="14" t="s">
        <v>37</v>
      </c>
      <c r="E11" s="14" t="s">
        <v>38</v>
      </c>
      <c r="F11" s="14" t="s">
        <v>39</v>
      </c>
      <c r="G11" s="14" t="s">
        <v>40</v>
      </c>
      <c r="H11" s="13" t="s">
        <v>41</v>
      </c>
    </row>
    <row r="12" ht="24.8" customHeight="1" spans="2:8" x14ac:dyDescent="0.25">
      <c r="B12" s="23" t="s">
        <v>18</v>
      </c>
      <c r="C12" s="23" t="s">
        <v>42</v>
      </c>
      <c r="D12" s="16">
        <v>10</v>
      </c>
      <c r="E12" s="32">
        <f>IF(D12&gt;0,ROUNDUP(Areas!$E$31/D12,0),0)</f>
        <v>150</v>
      </c>
      <c r="F12" s="33">
        <v>4.5</v>
      </c>
      <c r="G12" s="34">
        <f>ROUND(E12*F12,2)</f>
        <v>675</v>
      </c>
      <c r="H12" s="35" t="s">
        <v>43</v>
      </c>
    </row>
    <row r="13" ht="45.6" customHeight="1" spans="2:8" x14ac:dyDescent="0.25">
      <c r="B13" s="23" t="s">
        <v>23</v>
      </c>
      <c r="C13" s="23" t="s">
        <v>44</v>
      </c>
      <c r="D13" s="16"/>
      <c r="E13" s="36">
        <f>IF(D13&gt;0,ROUNDUP(Areas!$E$32/D13,1),0)</f>
        <v>0</v>
      </c>
      <c r="F13" s="33"/>
      <c r="G13" s="37">
        <f>ROUND(E13*F13,2)</f>
        <v>0</v>
      </c>
      <c r="H13" s="35" t="s">
        <v>45</v>
      </c>
    </row>
    <row r="14" ht="24.8" customHeight="1" spans="2:8" x14ac:dyDescent="0.25">
      <c r="B14" s="23" t="s">
        <v>20</v>
      </c>
      <c r="C14" s="23" t="s">
        <v>46</v>
      </c>
      <c r="D14" s="38">
        <v>0.1</v>
      </c>
      <c r="E14" s="39">
        <f>ROUNDUP(Areas!$H$33*(1+$D$14),1)</f>
        <v>0.9</v>
      </c>
      <c r="F14" s="33">
        <v>45</v>
      </c>
      <c r="G14" s="34">
        <f>ROUND(E14*F14,2)</f>
        <v>40.5</v>
      </c>
      <c r="H14" s="35" t="s">
        <v>47</v>
      </c>
    </row>
    <row r="15" ht="18" customHeight="1" spans="2:8" x14ac:dyDescent="0.25">
      <c r="B15" s="23" t="s">
        <v>24</v>
      </c>
      <c r="C15" s="23" t="s">
        <v>46</v>
      </c>
      <c r="D15" s="38"/>
      <c r="E15" s="36">
        <f>ROUNDUP(Areas!$H$34*(1+$D$14),1)</f>
        <v>0</v>
      </c>
      <c r="F15" s="33"/>
      <c r="G15" s="37">
        <f>ROUND(E15*F15,2)</f>
        <v>0</v>
      </c>
      <c r="H15" s="35" t="s">
        <v>48</v>
      </c>
    </row>
    <row r="16" ht="18" customHeight="1" spans="2:8" x14ac:dyDescent="0.25">
      <c r="B16" s="23" t="s">
        <v>25</v>
      </c>
      <c r="C16" s="23" t="s">
        <v>46</v>
      </c>
      <c r="D16" s="38"/>
      <c r="E16" s="39">
        <f>ROUNDUP(Areas!$H$35*(1+$D$14),1)</f>
        <v>0</v>
      </c>
      <c r="F16" s="33"/>
      <c r="G16" s="34">
        <f>ROUND(E16*F16,2)</f>
        <v>0</v>
      </c>
      <c r="H16" s="35" t="s">
        <v>49</v>
      </c>
    </row>
    <row r="17" ht="18" customHeight="1" spans="2:8" x14ac:dyDescent="0.25">
      <c r="B17" s="23" t="s">
        <v>26</v>
      </c>
      <c r="C17" s="23" t="s">
        <v>50</v>
      </c>
      <c r="D17" s="24"/>
      <c r="E17" s="19">
        <f>Areas!$E$36</f>
        <v>0</v>
      </c>
      <c r="F17" s="33"/>
      <c r="G17" s="37">
        <f>ROUND(E17*F17,2)</f>
        <v>0</v>
      </c>
      <c r="H17" s="35" t="s">
        <v>51</v>
      </c>
    </row>
    <row r="18" ht="18" customHeight="1" spans="2:8" x14ac:dyDescent="0.25">
      <c r="B18" s="23" t="s">
        <v>52</v>
      </c>
      <c r="C18" s="23" t="s">
        <v>46</v>
      </c>
      <c r="D18" s="24"/>
      <c r="E18" s="16"/>
      <c r="F18" s="33"/>
      <c r="G18" s="34">
        <f>ROUND(E18*F18,2)</f>
        <v>0</v>
      </c>
      <c r="H18" s="35" t="s">
        <v>53</v>
      </c>
    </row>
    <row r="19" ht="18" customHeight="1" spans="2:8" x14ac:dyDescent="0.25">
      <c r="B19" s="23" t="s">
        <v>54</v>
      </c>
      <c r="C19" s="23" t="s">
        <v>55</v>
      </c>
      <c r="D19" s="24"/>
      <c r="E19" s="16"/>
      <c r="F19" s="33"/>
      <c r="G19" s="37">
        <f>ROUND(E19*F19,2)</f>
        <v>0</v>
      </c>
      <c r="H19" s="35" t="s">
        <v>56</v>
      </c>
    </row>
    <row r="20" ht="24.8" customHeight="1" spans="2:8" x14ac:dyDescent="0.25">
      <c r="B20" s="23" t="s">
        <v>57</v>
      </c>
      <c r="C20" s="23" t="s">
        <v>58</v>
      </c>
      <c r="D20" s="24"/>
      <c r="E20" s="16">
        <v>40</v>
      </c>
      <c r="F20" s="33">
        <v>2.1</v>
      </c>
      <c r="G20" s="34">
        <f>ROUND(E20*F20,2)</f>
        <v>84</v>
      </c>
      <c r="H20" s="35" t="s">
        <v>59</v>
      </c>
    </row>
    <row r="21" ht="15" customHeight="1" x14ac:dyDescent="0.25"/>
    <row r="22" ht="15" customHeight="1" spans="2:8" x14ac:dyDescent="0.25">
      <c r="B22" s="12" t="s">
        <v>60</v>
      </c>
      <c r="C22" s="12"/>
      <c r="D22" s="12"/>
      <c r="E22" s="12"/>
      <c r="F22" s="12"/>
      <c r="G22" s="12"/>
      <c r="H22" s="12"/>
    </row>
    <row r="23" ht="20" customHeight="1" spans="2:8" x14ac:dyDescent="0.25">
      <c r="B23" s="13" t="s">
        <v>61</v>
      </c>
      <c r="C23" s="13"/>
      <c r="D23" s="13"/>
      <c r="E23" s="14" t="s">
        <v>62</v>
      </c>
      <c r="F23" s="14" t="s">
        <v>39</v>
      </c>
      <c r="G23" s="14" t="s">
        <v>40</v>
      </c>
      <c r="H23" s="13" t="s">
        <v>41</v>
      </c>
    </row>
    <row r="24" ht="18" customHeight="1" spans="2:8" x14ac:dyDescent="0.25">
      <c r="B24" s="15" t="s">
        <v>63</v>
      </c>
      <c r="C24" s="15"/>
      <c r="D24" s="15"/>
      <c r="E24" s="16">
        <v>6</v>
      </c>
      <c r="F24" s="33">
        <v>28</v>
      </c>
      <c r="G24" s="34">
        <f>IF(AND(B24="",E24="",F24=""),"",ROUND(E24*F24,2))</f>
        <v>168</v>
      </c>
      <c r="H24" s="40" t="s">
        <v>64</v>
      </c>
    </row>
    <row r="25" ht="18" customHeight="1" spans="2:8" x14ac:dyDescent="0.25">
      <c r="B25" s="15"/>
      <c r="C25" s="15"/>
      <c r="D25" s="15"/>
      <c r="E25" s="16"/>
      <c r="F25" s="33"/>
      <c r="G25" s="37" t="str">
        <f>IF(AND(B25="",E25="",F25=""),"",ROUND(E25*F25,2))</f>
        <v/>
      </c>
      <c r="H25" s="24"/>
    </row>
    <row r="26" ht="18" customHeight="1" spans="2:8" x14ac:dyDescent="0.25">
      <c r="B26" s="15"/>
      <c r="C26" s="15"/>
      <c r="D26" s="15"/>
      <c r="E26" s="16"/>
      <c r="F26" s="33"/>
      <c r="G26" s="34" t="str">
        <f>IF(AND(B26="",E26="",F26=""),"",ROUND(E26*F26,2))</f>
        <v/>
      </c>
      <c r="H26" s="24"/>
    </row>
    <row r="27" ht="18" customHeight="1" spans="2:8" x14ac:dyDescent="0.25">
      <c r="B27" s="15"/>
      <c r="C27" s="15"/>
      <c r="D27" s="15"/>
      <c r="E27" s="16"/>
      <c r="F27" s="33"/>
      <c r="G27" s="37" t="str">
        <f>IF(AND(B27="",E27="",F27=""),"",ROUND(E27*F27,2))</f>
        <v/>
      </c>
      <c r="H27" s="24"/>
    </row>
    <row r="28" ht="18" customHeight="1" spans="2:8" x14ac:dyDescent="0.25">
      <c r="B28" s="15"/>
      <c r="C28" s="15"/>
      <c r="D28" s="15"/>
      <c r="E28" s="16"/>
      <c r="F28" s="33"/>
      <c r="G28" s="34" t="str">
        <f>IF(AND(B28="",E28="",F28=""),"",ROUND(E28*F28,2))</f>
        <v/>
      </c>
      <c r="H28" s="24"/>
    </row>
    <row r="29" ht="18" customHeight="1" spans="2:8" x14ac:dyDescent="0.25">
      <c r="B29" s="15"/>
      <c r="C29" s="15"/>
      <c r="D29" s="15"/>
      <c r="E29" s="16"/>
      <c r="F29" s="33"/>
      <c r="G29" s="37" t="str">
        <f>IF(AND(B29="",E29="",F29=""),"",ROUND(E29*F29,2))</f>
        <v/>
      </c>
      <c r="H29" s="24"/>
    </row>
    <row r="30" ht="18" customHeight="1" spans="2:8" x14ac:dyDescent="0.25">
      <c r="B30" s="15"/>
      <c r="C30" s="15"/>
      <c r="D30" s="15"/>
      <c r="E30" s="16"/>
      <c r="F30" s="33"/>
      <c r="G30" s="34" t="str">
        <f>IF(AND(B30="",E30="",F30=""),"",ROUND(E30*F30,2))</f>
        <v/>
      </c>
      <c r="H30" s="24"/>
    </row>
    <row r="31" ht="18" customHeight="1" spans="2:8" x14ac:dyDescent="0.25">
      <c r="B31" s="15"/>
      <c r="C31" s="15"/>
      <c r="D31" s="15"/>
      <c r="E31" s="16"/>
      <c r="F31" s="33"/>
      <c r="G31" s="37" t="str">
        <f>IF(AND(B31="",E31="",F31=""),"",ROUND(E31*F31,2))</f>
        <v/>
      </c>
      <c r="H31" s="24"/>
    </row>
    <row r="32" ht="18" customHeight="1" spans="2:8" x14ac:dyDescent="0.25">
      <c r="B32" s="15"/>
      <c r="C32" s="15"/>
      <c r="D32" s="15"/>
      <c r="E32" s="16"/>
      <c r="F32" s="33"/>
      <c r="G32" s="34" t="str">
        <f>IF(AND(B32="",E32="",F32=""),"",ROUND(E32*F32,2))</f>
        <v/>
      </c>
      <c r="H32" s="24"/>
    </row>
    <row r="33" ht="18" customHeight="1" spans="2:8" x14ac:dyDescent="0.25">
      <c r="B33" s="15"/>
      <c r="C33" s="15"/>
      <c r="D33" s="15"/>
      <c r="E33" s="16"/>
      <c r="F33" s="33"/>
      <c r="G33" s="37" t="str">
        <f>IF(AND(B33="",E33="",F33=""),"",ROUND(E33*F33,2))</f>
        <v/>
      </c>
      <c r="H33" s="24"/>
    </row>
    <row r="34" ht="15" customHeight="1" x14ac:dyDescent="0.25"/>
    <row r="35" ht="18" customHeight="1" spans="4:8" x14ac:dyDescent="0.25">
      <c r="D35" s="26" t="s">
        <v>65</v>
      </c>
      <c r="E35" s="26"/>
      <c r="F35" s="26"/>
      <c r="G35" s="41">
        <f>ROUND(SUM(G12:G20,G24:G33),2)</f>
        <v>967.5</v>
      </c>
      <c r="H35" s="30" t="s">
        <v>66</v>
      </c>
    </row>
    <row r="36" ht="15" customHeight="1" spans="2:8" x14ac:dyDescent="0.25">
      <c r="B36" s="8" t="s">
        <v>67</v>
      </c>
      <c r="C36" s="8"/>
      <c r="D36" s="8"/>
      <c r="E36" s="8"/>
      <c r="F36" s="8"/>
      <c r="G36" s="8"/>
      <c r="H36" s="8"/>
    </row>
    <row r="37" ht="15" customHeight="1" spans="2:8" x14ac:dyDescent="0.25">
      <c r="B37" s="8" t="s">
        <v>68</v>
      </c>
      <c r="C37" s="8"/>
      <c r="D37" s="8"/>
      <c r="E37" s="8"/>
      <c r="F37" s="8"/>
      <c r="G37" s="8"/>
      <c r="H37" s="8"/>
    </row>
    <row r="38" ht="15" customHeight="1" x14ac:dyDescent="0.25"/>
    <row r="39" ht="15" customHeight="1" x14ac:dyDescent="0.25"/>
    <row r="40" ht="32" customHeight="1" spans="2:2" x14ac:dyDescent="0.25">
      <c r="B40" s="31" t="s">
        <v>31</v>
      </c>
    </row>
  </sheetData>
  <sheetProtection sheet="1" formatColumns="0" formatRows="0"/>
  <mergeCells count="19">
    <mergeCell ref="E2:H2"/>
    <mergeCell ref="E3:H3"/>
    <mergeCell ref="B10:H10"/>
    <mergeCell ref="D14:D16"/>
    <mergeCell ref="B22:H22"/>
    <mergeCell ref="B23:D23"/>
    <mergeCell ref="B24:D24"/>
    <mergeCell ref="B25:D25"/>
    <mergeCell ref="B26:D26"/>
    <mergeCell ref="B27:D27"/>
    <mergeCell ref="B28:D28"/>
    <mergeCell ref="B29:D29"/>
    <mergeCell ref="B30:D30"/>
    <mergeCell ref="B31:D31"/>
    <mergeCell ref="B32:D32"/>
    <mergeCell ref="B33:D33"/>
    <mergeCell ref="D35:F35"/>
    <mergeCell ref="B36:H36"/>
    <mergeCell ref="B37:H37"/>
  </mergeCells>
  <dataValidations count="5">
    <dataValidation type="decimal" operator="greaterThanOrEqual" allowBlank="1" showInputMessage="1" prompt="Enter a number." showErrorMessage="1" error="Enter a number, 0 or more." sqref="D12:D13">
      <formula1>0</formula1>
    </dataValidation>
    <dataValidation type="decimal" allowBlank="1" showInputMessage="1" prompt="Enter a percent from 0% to 100%." showErrorMessage="1" error="Enter a percent from 0% to 100%." sqref="D14">
      <formula1>0</formula1>
      <formula2>1</formula2>
    </dataValidation>
    <dataValidation type="decimal" operator="greaterThanOrEqual" allowBlank="1" showInputMessage="1" prompt="Enter a number." showErrorMessage="1" error="Enter a number, 0 or more." sqref="E18:E20">
      <formula1>0</formula1>
    </dataValidation>
    <dataValidation type="decimal" operator="greaterThanOrEqual" allowBlank="1" showInputMessage="1" prompt="Enter a number." showErrorMessage="1" error="Enter a number, 0 or more." sqref="E24:F33">
      <formula1>0</formula1>
    </dataValidation>
    <dataValidation type="decimal" operator="greaterThanOrEqual" allowBlank="1" showInputMessage="1" prompt="Enter a number." showErrorMessage="1" error="Enter a number, 0 or more." sqref="F12:F20">
      <formula1>0</formula1>
    </dataValidation>
  </dataValidations>
  <hyperlinks>
    <hyperlink ref="B40" r:id="rId1"/>
  </hyperlinks>
  <pageMargins left="0.5" right="0.5" top="0.5" bottom="0.5" header="0.3" footer="0.3"/>
  <pageSetup paperSize="1" orientation="portrait" horizontalDpi="4294967295" verticalDpi="4294967295" scale="100" fitToWidth="1" fitToHeight="0"/>
  <headerFooter>
    <oddFooter>&amp;L&amp;8Free template from framingandfigures.com&amp;R&amp;8Page &amp;P of &amp;N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F50"/>
  <sheetViews>
    <sheetView workbookViewId="0" showGridLines="0"/>
  </sheetViews>
  <sheetFormatPr defaultRowHeight="15" outlineLevelRow="0" outlineLevelCol="0" x14ac:dyDescent="55"/>
  <cols>
    <col min="1" max="1" width="3" style="1" customWidth="1"/>
    <col min="2" max="2" width="34" style="1" customWidth="1"/>
    <col min="3" max="3" width="8" style="1" customWidth="1"/>
    <col min="4" max="4" width="10" style="1" customWidth="1"/>
    <col min="5" max="5" width="13" style="1" customWidth="1"/>
    <col min="6" max="6" width="55" style="1" customWidth="1"/>
    <col min="7" max="7" width="3" style="1" customWidth="1"/>
  </cols>
  <sheetData>
    <row r="1" ht="15" customHeight="1" x14ac:dyDescent="0.25"/>
    <row r="2" ht="22" customHeight="1" spans="4:6" x14ac:dyDescent="0.25">
      <c r="D2" s="2" t="s">
        <v>69</v>
      </c>
      <c r="E2" s="2"/>
      <c r="F2" s="2"/>
    </row>
    <row r="3" ht="22" customHeight="1" spans="4:6" x14ac:dyDescent="0.25">
      <c r="D3" s="3" t="s">
        <v>70</v>
      </c>
      <c r="E3" s="3"/>
      <c r="F3" s="3"/>
    </row>
    <row r="4" ht="15" customHeight="1" x14ac:dyDescent="0.25"/>
    <row r="5" ht="4" customHeight="1" spans="2:6" x14ac:dyDescent="0.25">
      <c r="B5" s="4"/>
      <c r="C5" s="4"/>
      <c r="D5" s="4"/>
      <c r="E5" s="4"/>
      <c r="F5" s="4"/>
    </row>
    <row r="6" ht="15" customHeight="1" x14ac:dyDescent="0.25"/>
    <row r="7" ht="15" customHeight="1" spans="5:6" x14ac:dyDescent="0.25">
      <c r="E7" s="7"/>
      <c r="F7" s="8" t="s">
        <v>3</v>
      </c>
    </row>
    <row r="8" ht="15" customHeight="1" spans="5:6" x14ac:dyDescent="0.25">
      <c r="E8" s="9"/>
      <c r="F8" s="8" t="s">
        <v>5</v>
      </c>
    </row>
    <row r="9" ht="15" customHeight="1" x14ac:dyDescent="0.25"/>
    <row r="10" ht="15" customHeight="1" spans="2:6" x14ac:dyDescent="0.25">
      <c r="B10" s="12" t="s">
        <v>71</v>
      </c>
      <c r="C10" s="12"/>
      <c r="D10" s="12"/>
      <c r="E10" s="12"/>
      <c r="F10" s="12"/>
    </row>
    <row r="11" ht="20" customHeight="1" spans="2:6" x14ac:dyDescent="0.25">
      <c r="B11" s="13" t="s">
        <v>72</v>
      </c>
      <c r="C11" s="14" t="s">
        <v>73</v>
      </c>
      <c r="D11" s="14" t="s">
        <v>74</v>
      </c>
      <c r="E11" s="14" t="s">
        <v>40</v>
      </c>
      <c r="F11" s="13" t="s">
        <v>41</v>
      </c>
    </row>
    <row r="12" ht="15" customHeight="1" spans="2:6" x14ac:dyDescent="0.25">
      <c r="B12" s="15" t="s">
        <v>75</v>
      </c>
      <c r="C12" s="16">
        <v>8</v>
      </c>
      <c r="D12" s="33">
        <v>55</v>
      </c>
      <c r="E12" s="34">
        <f>IF(AND(B12="",C12="",D12=""),"",ROUND(C12*D12,2))</f>
        <v>440</v>
      </c>
      <c r="F12" s="42" t="s">
        <v>76</v>
      </c>
    </row>
    <row r="13" ht="15" customHeight="1" spans="2:6" x14ac:dyDescent="0.25">
      <c r="B13" s="15" t="s">
        <v>77</v>
      </c>
      <c r="C13" s="16">
        <v>5</v>
      </c>
      <c r="D13" s="33">
        <v>55</v>
      </c>
      <c r="E13" s="37">
        <f>IF(AND(B13="",C13="",D13=""),"",ROUND(C13*D13,2))</f>
        <v>275</v>
      </c>
      <c r="F13" s="42" t="s">
        <v>76</v>
      </c>
    </row>
    <row r="14" ht="15" customHeight="1" spans="2:6" x14ac:dyDescent="0.25">
      <c r="B14" s="15"/>
      <c r="C14" s="16"/>
      <c r="D14" s="33"/>
      <c r="E14" s="34" t="str">
        <f>IF(AND(B14="",C14="",D14=""),"",ROUND(C14*D14,2))</f>
        <v/>
      </c>
      <c r="F14" s="24"/>
    </row>
    <row r="15" ht="15" customHeight="1" spans="2:6" x14ac:dyDescent="0.25">
      <c r="B15" s="15"/>
      <c r="C15" s="16"/>
      <c r="D15" s="33"/>
      <c r="E15" s="37" t="str">
        <f>IF(AND(B15="",C15="",D15=""),"",ROUND(C15*D15,2))</f>
        <v/>
      </c>
      <c r="F15" s="24"/>
    </row>
    <row r="16" ht="15" customHeight="1" spans="2:6" x14ac:dyDescent="0.25">
      <c r="B16" s="15"/>
      <c r="C16" s="16"/>
      <c r="D16" s="33"/>
      <c r="E16" s="34" t="str">
        <f>IF(AND(B16="",C16="",D16=""),"",ROUND(C16*D16,2))</f>
        <v/>
      </c>
      <c r="F16" s="24"/>
    </row>
    <row r="17" ht="15" customHeight="1" spans="2:6" x14ac:dyDescent="0.25">
      <c r="B17" s="15"/>
      <c r="C17" s="16"/>
      <c r="D17" s="33"/>
      <c r="E17" s="37" t="str">
        <f>IF(AND(B17="",C17="",D17=""),"",ROUND(C17*D17,2))</f>
        <v/>
      </c>
      <c r="F17" s="24"/>
    </row>
    <row r="18" ht="15" customHeight="1" spans="2:6" x14ac:dyDescent="0.25">
      <c r="B18" s="15"/>
      <c r="C18" s="16"/>
      <c r="D18" s="33"/>
      <c r="E18" s="34" t="str">
        <f>IF(AND(B18="",C18="",D18=""),"",ROUND(C18*D18,2))</f>
        <v/>
      </c>
      <c r="F18" s="24"/>
    </row>
    <row r="19" ht="15" customHeight="1" spans="2:6" x14ac:dyDescent="0.25">
      <c r="B19" s="15"/>
      <c r="C19" s="16"/>
      <c r="D19" s="33"/>
      <c r="E19" s="37" t="str">
        <f>IF(AND(B19="",C19="",D19=""),"",ROUND(C19*D19,2))</f>
        <v/>
      </c>
      <c r="F19" s="24"/>
    </row>
    <row r="20" ht="18" customHeight="1" spans="2:6" x14ac:dyDescent="0.25">
      <c r="B20" s="43" t="s">
        <v>78</v>
      </c>
      <c r="C20" s="44"/>
      <c r="D20" s="44"/>
      <c r="E20" s="45">
        <f>ROUND(SUM(E12:E19),2)</f>
        <v>715</v>
      </c>
      <c r="F20" s="30" t="s">
        <v>79</v>
      </c>
    </row>
    <row r="21" ht="15" customHeight="1" x14ac:dyDescent="0.25"/>
    <row r="22" ht="15" customHeight="1" spans="2:6" x14ac:dyDescent="0.25">
      <c r="B22" s="12" t="s">
        <v>80</v>
      </c>
      <c r="C22" s="12"/>
      <c r="D22" s="12"/>
      <c r="E22" s="12"/>
      <c r="F22" s="12"/>
    </row>
    <row r="23" ht="18" customHeight="1" spans="2:6" x14ac:dyDescent="0.25">
      <c r="B23" s="23" t="s">
        <v>81</v>
      </c>
      <c r="C23" s="44"/>
      <c r="D23" s="44"/>
      <c r="E23" s="46">
        <v>85</v>
      </c>
      <c r="F23" s="30" t="s">
        <v>82</v>
      </c>
    </row>
    <row r="24" ht="18" customHeight="1" spans="2:6" x14ac:dyDescent="0.25">
      <c r="B24" s="23" t="s">
        <v>83</v>
      </c>
      <c r="C24" s="44"/>
      <c r="D24" s="44"/>
      <c r="E24" s="46"/>
      <c r="F24" s="30" t="s">
        <v>84</v>
      </c>
    </row>
    <row r="25" ht="18" customHeight="1" spans="2:6" x14ac:dyDescent="0.25">
      <c r="B25" s="23" t="s">
        <v>85</v>
      </c>
      <c r="C25" s="44"/>
      <c r="D25" s="44"/>
      <c r="E25" s="46">
        <v>75</v>
      </c>
      <c r="F25" s="30" t="s">
        <v>86</v>
      </c>
    </row>
    <row r="26" ht="15" customHeight="1" x14ac:dyDescent="0.25"/>
    <row r="27" ht="15" customHeight="1" spans="2:6" x14ac:dyDescent="0.25">
      <c r="B27" s="12" t="s">
        <v>87</v>
      </c>
      <c r="C27" s="12"/>
      <c r="D27" s="12"/>
      <c r="E27" s="12"/>
      <c r="F27" s="12"/>
    </row>
    <row r="28" ht="18" customHeight="1" spans="2:6" x14ac:dyDescent="0.25">
      <c r="B28" s="23" t="s">
        <v>88</v>
      </c>
      <c r="C28" s="44"/>
      <c r="D28" s="44"/>
      <c r="E28" s="34">
        <f>ROUND(Materials!$G$35+E20+E23+E24+E25,2)</f>
        <v>1842.5</v>
      </c>
      <c r="F28" s="30" t="s">
        <v>89</v>
      </c>
    </row>
    <row r="29" ht="18" customHeight="1" spans="2:6" x14ac:dyDescent="0.25">
      <c r="B29" s="23" t="s">
        <v>90</v>
      </c>
      <c r="C29" s="44"/>
      <c r="D29" s="44"/>
      <c r="E29" s="47"/>
      <c r="F29" s="30" t="s">
        <v>91</v>
      </c>
    </row>
    <row r="30" ht="18" customHeight="1" spans="2:6" x14ac:dyDescent="0.25">
      <c r="B30" s="23" t="s">
        <v>92</v>
      </c>
      <c r="C30" s="44"/>
      <c r="D30" s="44"/>
      <c r="E30" s="34">
        <f>ROUND(Materials!$G$35*E29,2)</f>
        <v>0</v>
      </c>
      <c r="F30" s="30" t="s">
        <v>93</v>
      </c>
    </row>
    <row r="31" ht="18" customHeight="1" spans="2:6" x14ac:dyDescent="0.25">
      <c r="B31" s="23" t="s">
        <v>94</v>
      </c>
      <c r="C31" s="44"/>
      <c r="D31" s="44"/>
      <c r="E31" s="46"/>
      <c r="F31" s="30" t="s">
        <v>95</v>
      </c>
    </row>
    <row r="32" ht="18" customHeight="1" spans="2:6" x14ac:dyDescent="0.25">
      <c r="B32" s="23" t="s">
        <v>96</v>
      </c>
      <c r="C32" s="44"/>
      <c r="D32" s="44"/>
      <c r="E32" s="46"/>
      <c r="F32" s="30" t="s">
        <v>97</v>
      </c>
    </row>
    <row r="33" ht="18" customHeight="1" spans="2:6" x14ac:dyDescent="0.25">
      <c r="B33" s="23" t="s">
        <v>98</v>
      </c>
      <c r="C33" s="44"/>
      <c r="D33" s="44"/>
      <c r="E33" s="47"/>
      <c r="F33" s="30" t="s">
        <v>99</v>
      </c>
    </row>
    <row r="34" ht="18" customHeight="1" spans="2:6" x14ac:dyDescent="0.25">
      <c r="B34" s="23" t="s">
        <v>100</v>
      </c>
      <c r="C34" s="44"/>
      <c r="D34" s="44"/>
      <c r="E34" s="34">
        <f>ROUND(E28*E33,2)</f>
        <v>0</v>
      </c>
      <c r="F34" s="30" t="s">
        <v>101</v>
      </c>
    </row>
    <row r="35" ht="28" customHeight="1" spans="2:6" x14ac:dyDescent="0.25">
      <c r="B35" s="43" t="s">
        <v>102</v>
      </c>
      <c r="C35" s="44"/>
      <c r="D35" s="44"/>
      <c r="E35" s="45">
        <f>ROUND(E28+E30+E31+E32+E34,2)</f>
        <v>1842.5</v>
      </c>
      <c r="F35" s="48" t="s">
        <v>103</v>
      </c>
    </row>
    <row r="36" ht="18" customHeight="1" spans="2:6" x14ac:dyDescent="0.25">
      <c r="B36" s="23" t="s">
        <v>104</v>
      </c>
      <c r="C36" s="44"/>
      <c r="D36" s="44"/>
      <c r="E36" s="47">
        <v>0.12</v>
      </c>
      <c r="F36" s="30" t="s">
        <v>105</v>
      </c>
    </row>
    <row r="37" ht="18" customHeight="1" spans="2:6" x14ac:dyDescent="0.25">
      <c r="B37" s="23" t="s">
        <v>106</v>
      </c>
      <c r="C37" s="44"/>
      <c r="D37" s="44"/>
      <c r="E37" s="34">
        <f>ROUND(E35*E36,2)</f>
        <v>221.1</v>
      </c>
      <c r="F37" s="30" t="s">
        <v>107</v>
      </c>
    </row>
    <row r="38" ht="18" customHeight="1" spans="2:6" x14ac:dyDescent="0.25">
      <c r="B38" s="43" t="s">
        <v>108</v>
      </c>
      <c r="C38" s="44"/>
      <c r="D38" s="44"/>
      <c r="E38" s="45">
        <f>ROUND(E35+E37,2)</f>
        <v>2063.6</v>
      </c>
      <c r="F38" s="30" t="s">
        <v>109</v>
      </c>
    </row>
    <row r="39" ht="15" customHeight="1" x14ac:dyDescent="0.25"/>
    <row r="40" ht="15" customHeight="1" spans="2:6" x14ac:dyDescent="0.25">
      <c r="B40" s="12" t="s">
        <v>110</v>
      </c>
      <c r="C40" s="12"/>
      <c r="D40" s="12"/>
      <c r="E40" s="12"/>
      <c r="F40" s="12"/>
    </row>
    <row r="41" ht="18" customHeight="1" spans="2:6" x14ac:dyDescent="0.25">
      <c r="B41" s="23" t="s">
        <v>111</v>
      </c>
      <c r="C41" s="44"/>
      <c r="D41" s="44"/>
      <c r="E41" s="47">
        <v>0.15</v>
      </c>
      <c r="F41" s="30" t="s">
        <v>105</v>
      </c>
    </row>
    <row r="42" ht="18" customHeight="1" spans="2:6" x14ac:dyDescent="0.25">
      <c r="B42" s="26" t="s">
        <v>112</v>
      </c>
      <c r="C42" s="27"/>
      <c r="D42" s="27"/>
      <c r="E42" s="41">
        <f>ROUND(E38/(1-E41),2)</f>
        <v>2427.76</v>
      </c>
      <c r="F42" s="30" t="s">
        <v>113</v>
      </c>
    </row>
    <row r="43" ht="18" customHeight="1" spans="2:6" x14ac:dyDescent="0.25">
      <c r="B43" s="23" t="s">
        <v>114</v>
      </c>
      <c r="C43" s="44"/>
      <c r="D43" s="44"/>
      <c r="E43" s="34">
        <f>ROUND(E42-E38,2)</f>
        <v>364.16</v>
      </c>
      <c r="F43" s="30" t="s">
        <v>115</v>
      </c>
    </row>
    <row r="44" ht="18" customHeight="1" spans="2:6" x14ac:dyDescent="0.25">
      <c r="B44" s="23" t="s">
        <v>116</v>
      </c>
      <c r="C44" s="44"/>
      <c r="D44" s="44"/>
      <c r="E44" s="49">
        <f>E41/(1-E41)</f>
        <v>0.17647058823529413</v>
      </c>
      <c r="F44" s="30" t="s">
        <v>117</v>
      </c>
    </row>
    <row r="45" ht="15" customHeight="1" x14ac:dyDescent="0.25"/>
    <row r="46" ht="15" customHeight="1" spans="2:6" x14ac:dyDescent="0.25">
      <c r="B46" s="12" t="s">
        <v>118</v>
      </c>
      <c r="C46" s="12"/>
      <c r="D46" s="12"/>
      <c r="E46" s="12"/>
      <c r="F46" s="12"/>
    </row>
    <row r="47" ht="18" customHeight="1" spans="2:6" x14ac:dyDescent="0.25">
      <c r="B47" s="23" t="s">
        <v>119</v>
      </c>
      <c r="C47" s="44"/>
      <c r="D47" s="44"/>
      <c r="E47" s="34">
        <f>ROUND(E38*(1+E41),2)</f>
        <v>2373.14</v>
      </c>
      <c r="F47" s="30" t="s">
        <v>120</v>
      </c>
    </row>
    <row r="48" ht="18" customHeight="1" spans="2:6" x14ac:dyDescent="0.25">
      <c r="B48" s="23" t="s">
        <v>121</v>
      </c>
      <c r="C48" s="44"/>
      <c r="D48" s="44"/>
      <c r="E48" s="34">
        <f>ROUND(E42-E47,2)</f>
        <v>54.62</v>
      </c>
      <c r="F48" s="30" t="s">
        <v>122</v>
      </c>
    </row>
    <row r="49" ht="15" customHeight="1" x14ac:dyDescent="0.25"/>
    <row r="50" ht="32" customHeight="1" spans="2:2" x14ac:dyDescent="0.25">
      <c r="B50" s="31" t="s">
        <v>31</v>
      </c>
    </row>
  </sheetData>
  <sheetProtection sheet="1" formatColumns="0" formatRows="0"/>
  <mergeCells count="7">
    <mergeCell ref="D2:F2"/>
    <mergeCell ref="D3:F3"/>
    <mergeCell ref="B10:F10"/>
    <mergeCell ref="B22:F22"/>
    <mergeCell ref="B27:F27"/>
    <mergeCell ref="B40:F40"/>
    <mergeCell ref="B46:F46"/>
  </mergeCells>
  <dataValidations count="7">
    <dataValidation type="decimal" operator="greaterThanOrEqual" allowBlank="1" showInputMessage="1" prompt="Enter a number." showErrorMessage="1" error="Enter a number, 0 or more." sqref="C12:D19">
      <formula1>0</formula1>
    </dataValidation>
    <dataValidation type="decimal" operator="greaterThanOrEqual" allowBlank="1" showInputMessage="1" prompt="Enter a number." showErrorMessage="1" error="Enter a number, 0 or more." sqref="E23:E25">
      <formula1>0</formula1>
    </dataValidation>
    <dataValidation type="decimal" allowBlank="1" showInputMessage="1" prompt="Enter a percent from 0% to 100%." showErrorMessage="1" error="Enter a percent from 0% to 100%." sqref="E29">
      <formula1>0</formula1>
      <formula2>1</formula2>
    </dataValidation>
    <dataValidation type="decimal" operator="greaterThanOrEqual" allowBlank="1" showInputMessage="1" prompt="Enter a number." showErrorMessage="1" error="Enter a number, 0 or more." sqref="E31:E32">
      <formula1>0</formula1>
    </dataValidation>
    <dataValidation type="decimal" allowBlank="1" showInputMessage="1" prompt="Enter a percent from 0% to 100%." showErrorMessage="1" error="Enter a percent from 0% to 100%." sqref="E33">
      <formula1>0</formula1>
      <formula2>1</formula2>
    </dataValidation>
    <dataValidation type="decimal" allowBlank="1" showInputMessage="1" prompt="Enter a percent from 0% to 100%." showErrorMessage="1" error="Enter a percent from 0% to 100%." sqref="E36">
      <formula1>0</formula1>
      <formula2>1</formula2>
    </dataValidation>
    <dataValidation type="custom" allowBlank="1" showInputMessage="1" prompt="Enter a percent from 0% up to but not including 100%." showErrorMessage="1" error="Enter a percent less than 100%, so the bid price can be computed." sqref="E41">
      <formula1>AND(E41&gt;=0,E41&lt;1)</formula1>
    </dataValidation>
  </dataValidations>
  <hyperlinks>
    <hyperlink ref="B50" r:id="rId1"/>
  </hyperlinks>
  <pageMargins left="0.5" right="0.5" top="0.5" bottom="0.5" header="0.3" footer="0.3"/>
  <pageSetup paperSize="1" orientation="portrait" horizontalDpi="4294967295" verticalDpi="4294967295" scale="100" fitToWidth="1" fitToHeight="0"/>
  <headerFooter>
    <oddFooter>&amp;L&amp;8Free template from framingandfigures.com&amp;R&amp;8Page &amp;P of &amp;N</oddFoot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E38"/>
  <sheetViews>
    <sheetView workbookViewId="0" showGridLines="0"/>
  </sheetViews>
  <sheetFormatPr defaultRowHeight="15" outlineLevelRow="0" outlineLevelCol="0" x14ac:dyDescent="55"/>
  <cols>
    <col min="1" max="1" width="3" style="1" customWidth="1"/>
    <col min="2" max="2" width="18" style="1" customWidth="1"/>
    <col min="3" max="3" width="28" style="1" customWidth="1"/>
    <col min="4" max="5" width="24" style="1" customWidth="1"/>
    <col min="6" max="6" width="3" style="1" customWidth="1"/>
  </cols>
  <sheetData>
    <row r="1" ht="15" customHeight="1" x14ac:dyDescent="0.25"/>
    <row r="2" ht="36" customHeight="1" spans="2:2" x14ac:dyDescent="0.25">
      <c r="B2" s="50" t="s">
        <v>123</v>
      </c>
    </row>
    <row r="3" ht="30" customHeight="1" spans="2:5" x14ac:dyDescent="0.25">
      <c r="B3" s="51" t="s">
        <v>124</v>
      </c>
      <c r="C3" s="51"/>
      <c r="D3" s="52" t="s">
        <v>125</v>
      </c>
      <c r="E3" s="52"/>
    </row>
    <row r="4" ht="17" customHeight="1" spans="2:5" x14ac:dyDescent="0.25">
      <c r="B4" s="6" t="s">
        <v>126</v>
      </c>
      <c r="C4" s="6"/>
      <c r="D4" s="53" t="s">
        <v>127</v>
      </c>
      <c r="E4" s="6"/>
    </row>
    <row r="5" ht="17" customHeight="1" spans="2:5" x14ac:dyDescent="0.25">
      <c r="B5" s="6" t="s">
        <v>128</v>
      </c>
      <c r="C5" s="6"/>
      <c r="D5" s="53" t="s">
        <v>7</v>
      </c>
      <c r="E5" s="11"/>
    </row>
    <row r="6" ht="17" customHeight="1" spans="4:5" x14ac:dyDescent="0.25">
      <c r="D6" s="53" t="s">
        <v>129</v>
      </c>
      <c r="E6" s="11"/>
    </row>
    <row r="7" ht="15" customHeight="1" x14ac:dyDescent="0.25"/>
    <row r="8" ht="4" customHeight="1" spans="2:5" x14ac:dyDescent="0.25">
      <c r="B8" s="4"/>
      <c r="C8" s="4"/>
      <c r="D8" s="4"/>
      <c r="E8" s="4"/>
    </row>
    <row r="9" ht="15" customHeight="1" x14ac:dyDescent="0.25"/>
    <row r="10" ht="17" customHeight="1" spans="2:3" x14ac:dyDescent="0.25">
      <c r="B10" s="5" t="s">
        <v>4</v>
      </c>
      <c r="C10" s="6"/>
    </row>
    <row r="11" ht="17" customHeight="1" spans="2:3" x14ac:dyDescent="0.25">
      <c r="B11" s="5" t="s">
        <v>2</v>
      </c>
      <c r="C11" s="6"/>
    </row>
    <row r="12" ht="17" customHeight="1" spans="2:3" x14ac:dyDescent="0.25">
      <c r="B12" s="5" t="s">
        <v>130</v>
      </c>
      <c r="C12" s="6"/>
    </row>
    <row r="13" ht="15" customHeight="1" x14ac:dyDescent="0.25"/>
    <row r="14" ht="15" customHeight="1" spans="2:3" x14ac:dyDescent="0.25">
      <c r="B14" s="7"/>
      <c r="C14" s="8" t="s">
        <v>3</v>
      </c>
    </row>
    <row r="15" ht="15" customHeight="1" spans="2:3" x14ac:dyDescent="0.25">
      <c r="B15" s="9"/>
      <c r="C15" s="8" t="s">
        <v>5</v>
      </c>
    </row>
    <row r="16" ht="15" customHeight="1" x14ac:dyDescent="0.25"/>
    <row r="17" ht="15" customHeight="1" spans="2:5" x14ac:dyDescent="0.25">
      <c r="B17" s="12" t="s">
        <v>131</v>
      </c>
      <c r="C17" s="12"/>
      <c r="D17" s="12"/>
      <c r="E17" s="12"/>
    </row>
    <row r="18" ht="18" customHeight="1" spans="2:5" x14ac:dyDescent="0.25">
      <c r="B18" s="15"/>
      <c r="C18" s="15"/>
      <c r="D18" s="15"/>
      <c r="E18" s="15"/>
    </row>
    <row r="19" ht="18" customHeight="1" spans="2:5" x14ac:dyDescent="0.25">
      <c r="B19" s="15"/>
      <c r="C19" s="15"/>
      <c r="D19" s="15"/>
      <c r="E19" s="15"/>
    </row>
    <row r="20" ht="18" customHeight="1" spans="2:5" x14ac:dyDescent="0.25">
      <c r="B20" s="15"/>
      <c r="C20" s="15"/>
      <c r="D20" s="15"/>
      <c r="E20" s="15"/>
    </row>
    <row r="21" ht="18" customHeight="1" spans="2:5" x14ac:dyDescent="0.25">
      <c r="B21" s="15"/>
      <c r="C21" s="15"/>
      <c r="D21" s="15"/>
      <c r="E21" s="15"/>
    </row>
    <row r="22" ht="18" customHeight="1" spans="2:5" x14ac:dyDescent="0.25">
      <c r="B22" s="15"/>
      <c r="C22" s="15"/>
      <c r="D22" s="15"/>
      <c r="E22" s="15"/>
    </row>
    <row r="23" ht="18" customHeight="1" spans="2:5" x14ac:dyDescent="0.25">
      <c r="B23" s="15"/>
      <c r="C23" s="15"/>
      <c r="D23" s="15"/>
      <c r="E23" s="15"/>
    </row>
    <row r="24" ht="15" customHeight="1" x14ac:dyDescent="0.25"/>
    <row r="25" ht="18" customHeight="1" spans="4:5" x14ac:dyDescent="0.25">
      <c r="D25" s="26" t="s">
        <v>132</v>
      </c>
      <c r="E25" s="41">
        <f>'Labor and job'!E42</f>
        <v>2427.76</v>
      </c>
    </row>
    <row r="26" ht="15" customHeight="1" x14ac:dyDescent="0.25"/>
    <row r="27" ht="15" customHeight="1" spans="2:5" x14ac:dyDescent="0.25">
      <c r="B27" s="12" t="s">
        <v>133</v>
      </c>
      <c r="C27" s="12"/>
      <c r="D27" s="12"/>
      <c r="E27" s="12"/>
    </row>
    <row r="28" ht="17" customHeight="1" spans="2:5" x14ac:dyDescent="0.25">
      <c r="B28" s="54" t="s">
        <v>134</v>
      </c>
      <c r="C28" s="54"/>
      <c r="D28" s="54"/>
      <c r="E28" s="54"/>
    </row>
    <row r="29" ht="17" customHeight="1" spans="2:5" x14ac:dyDescent="0.25">
      <c r="B29" s="55" t="s">
        <v>135</v>
      </c>
      <c r="C29" s="6"/>
      <c r="D29" s="6"/>
      <c r="E29" s="6"/>
    </row>
    <row r="30" ht="17" customHeight="1" spans="2:5" x14ac:dyDescent="0.25">
      <c r="B30" s="55"/>
      <c r="C30" s="6"/>
      <c r="D30" s="6"/>
      <c r="E30" s="6"/>
    </row>
    <row r="31" ht="17" customHeight="1" spans="2:5" x14ac:dyDescent="0.25">
      <c r="B31" s="5" t="s">
        <v>136</v>
      </c>
      <c r="C31" s="6"/>
      <c r="D31" s="5" t="s">
        <v>7</v>
      </c>
      <c r="E31" s="11"/>
    </row>
    <row r="32" ht="15" customHeight="1" x14ac:dyDescent="0.25"/>
    <row r="33" ht="17" customHeight="1" spans="2:5" x14ac:dyDescent="0.25">
      <c r="B33" s="55" t="s">
        <v>137</v>
      </c>
      <c r="C33" s="6"/>
      <c r="D33" s="6"/>
      <c r="E33" s="6"/>
    </row>
    <row r="34" ht="17" customHeight="1" spans="2:5" x14ac:dyDescent="0.25">
      <c r="B34" s="55"/>
      <c r="C34" s="6"/>
      <c r="D34" s="6"/>
      <c r="E34" s="6"/>
    </row>
    <row r="35" ht="17" customHeight="1" spans="2:5" x14ac:dyDescent="0.25">
      <c r="B35" s="5" t="s">
        <v>136</v>
      </c>
      <c r="C35" s="6"/>
      <c r="D35" s="5" t="s">
        <v>7</v>
      </c>
      <c r="E35" s="11"/>
    </row>
    <row r="36" ht="15" customHeight="1" x14ac:dyDescent="0.25"/>
    <row r="37" ht="15" customHeight="1" x14ac:dyDescent="0.25"/>
    <row r="38" ht="32" customHeight="1" spans="2:2" x14ac:dyDescent="0.25">
      <c r="B38" s="31" t="s">
        <v>31</v>
      </c>
    </row>
  </sheetData>
  <sheetProtection sheet="1" formatColumns="0" formatRows="0"/>
  <mergeCells count="17">
    <mergeCell ref="B3:C3"/>
    <mergeCell ref="D3:E3"/>
    <mergeCell ref="B4:C4"/>
    <mergeCell ref="B5:C5"/>
    <mergeCell ref="B17:E17"/>
    <mergeCell ref="B18:E18"/>
    <mergeCell ref="B19:E19"/>
    <mergeCell ref="B20:E20"/>
    <mergeCell ref="B21:E21"/>
    <mergeCell ref="B22:E22"/>
    <mergeCell ref="B23:E23"/>
    <mergeCell ref="B27:E27"/>
    <mergeCell ref="B28:E28"/>
    <mergeCell ref="C29:E30"/>
    <mergeCell ref="B29:B30"/>
    <mergeCell ref="C33:E34"/>
    <mergeCell ref="B33:B34"/>
  </mergeCells>
  <hyperlinks>
    <hyperlink ref="B38" r:id="rId1"/>
  </hyperlinks>
  <pageMargins left="0.5" right="0.5" top="0.5" bottom="0.5" header="0.3" footer="0.3"/>
  <pageSetup paperSize="1" orientation="portrait" horizontalDpi="4294967295" verticalDpi="4294967295" scale="100" fitToWidth="1" fitToHeight="0"/>
  <headerFooter>
    <oddFooter>&amp;L&amp;8Free template from framingandfigures.com&amp;R&amp;8Page &amp;P of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D27"/>
  <sheetViews>
    <sheetView workbookViewId="0" showGridLines="0"/>
  </sheetViews>
  <sheetFormatPr defaultRowHeight="15" outlineLevelRow="0" outlineLevelCol="0" x14ac:dyDescent="55"/>
  <cols>
    <col min="1" max="1" width="3" style="1" customWidth="1"/>
    <col min="2" max="2" width="38" style="1" customWidth="1"/>
    <col min="3" max="4" width="32" style="1" customWidth="1"/>
    <col min="5" max="5" width="3" style="1" customWidth="1"/>
  </cols>
  <sheetData>
    <row r="1" ht="15" customHeight="1" x14ac:dyDescent="0.25"/>
    <row r="2" ht="22" customHeight="1" spans="3:4" x14ac:dyDescent="0.25">
      <c r="C2" s="2" t="s">
        <v>138</v>
      </c>
      <c r="D2" s="2"/>
    </row>
    <row r="3" ht="22" customHeight="1" spans="3:4" x14ac:dyDescent="0.25">
      <c r="C3" s="3" t="s">
        <v>139</v>
      </c>
      <c r="D3" s="3"/>
    </row>
    <row r="4" ht="15" customHeight="1" x14ac:dyDescent="0.25"/>
    <row r="5" ht="4" customHeight="1" spans="2:4" x14ac:dyDescent="0.25">
      <c r="B5" s="4"/>
      <c r="C5" s="4"/>
      <c r="D5" s="4"/>
    </row>
    <row r="6" ht="15" customHeight="1" x14ac:dyDescent="0.25"/>
    <row r="7" ht="24" customHeight="1" spans="2:4" x14ac:dyDescent="0.25">
      <c r="B7" s="56" t="s">
        <v>140</v>
      </c>
      <c r="C7" s="56"/>
      <c r="D7" s="56"/>
    </row>
    <row r="8" ht="56" customHeight="1" spans="2:4" x14ac:dyDescent="0.25">
      <c r="B8" s="57" t="s">
        <v>141</v>
      </c>
      <c r="C8" s="57"/>
      <c r="D8" s="57"/>
    </row>
    <row r="9" ht="15" customHeight="1" x14ac:dyDescent="0.25"/>
    <row r="10" ht="15" customHeight="1" spans="2:4" x14ac:dyDescent="0.25">
      <c r="B10" s="12" t="s">
        <v>142</v>
      </c>
      <c r="C10" s="12"/>
      <c r="D10" s="12"/>
    </row>
    <row r="11" ht="56" customHeight="1" spans="2:4" x14ac:dyDescent="0.25">
      <c r="B11" s="58" t="s">
        <v>143</v>
      </c>
      <c r="C11" s="57" t="s">
        <v>144</v>
      </c>
      <c r="D11" s="57"/>
    </row>
    <row r="12" ht="82" customHeight="1" spans="2:4" x14ac:dyDescent="0.25">
      <c r="B12" s="58" t="s">
        <v>145</v>
      </c>
      <c r="C12" s="57" t="s">
        <v>146</v>
      </c>
      <c r="D12" s="57"/>
    </row>
    <row r="13" ht="82" customHeight="1" spans="2:4" x14ac:dyDescent="0.25">
      <c r="B13" s="58" t="s">
        <v>147</v>
      </c>
      <c r="C13" s="57" t="s">
        <v>148</v>
      </c>
      <c r="D13" s="57"/>
    </row>
    <row r="14" ht="82" customHeight="1" spans="2:4" x14ac:dyDescent="0.25">
      <c r="B14" s="58" t="s">
        <v>149</v>
      </c>
      <c r="C14" s="57" t="s">
        <v>150</v>
      </c>
      <c r="D14" s="57"/>
    </row>
    <row r="15" ht="17" customHeight="1" spans="2:4" x14ac:dyDescent="0.25">
      <c r="B15" s="58" t="s">
        <v>151</v>
      </c>
      <c r="C15" s="57" t="s">
        <v>152</v>
      </c>
      <c r="D15" s="57"/>
    </row>
    <row r="16" ht="30" customHeight="1" spans="2:4" x14ac:dyDescent="0.25">
      <c r="B16" s="58" t="s">
        <v>153</v>
      </c>
      <c r="C16" s="57" t="s">
        <v>154</v>
      </c>
      <c r="D16" s="57"/>
    </row>
    <row r="17" ht="15" customHeight="1" x14ac:dyDescent="0.25"/>
    <row r="18" ht="15" customHeight="1" spans="2:4" x14ac:dyDescent="0.25">
      <c r="B18" s="12" t="s">
        <v>155</v>
      </c>
      <c r="C18" s="12"/>
      <c r="D18" s="12"/>
    </row>
    <row r="19" ht="17" customHeight="1" spans="2:3" x14ac:dyDescent="0.25">
      <c r="B19" s="5" t="s">
        <v>156</v>
      </c>
      <c r="C19" s="59" t="s">
        <v>140</v>
      </c>
    </row>
    <row r="20" ht="17" customHeight="1" spans="2:3" x14ac:dyDescent="0.25">
      <c r="B20" s="5" t="s">
        <v>157</v>
      </c>
      <c r="C20" s="59" t="s">
        <v>158</v>
      </c>
    </row>
    <row r="21" ht="17" customHeight="1" spans="2:3" x14ac:dyDescent="0.25">
      <c r="B21" s="5" t="s">
        <v>159</v>
      </c>
      <c r="C21" s="59" t="s">
        <v>160</v>
      </c>
    </row>
    <row r="22" ht="17" customHeight="1" spans="2:3" x14ac:dyDescent="0.25">
      <c r="B22" s="5" t="s">
        <v>161</v>
      </c>
      <c r="C22" s="59" t="s">
        <v>162</v>
      </c>
    </row>
    <row r="23" ht="17" customHeight="1" spans="2:3" x14ac:dyDescent="0.25">
      <c r="B23" s="5" t="s">
        <v>163</v>
      </c>
      <c r="C23" s="59" t="s">
        <v>164</v>
      </c>
    </row>
    <row r="24" ht="17" customHeight="1" spans="3:3" x14ac:dyDescent="0.25">
      <c r="C24" s="59" t="s">
        <v>165</v>
      </c>
    </row>
    <row r="25" ht="17" customHeight="1" spans="3:3" x14ac:dyDescent="0.25">
      <c r="C25" s="59" t="s">
        <v>166</v>
      </c>
    </row>
    <row r="26" ht="17" customHeight="1" spans="3:3" x14ac:dyDescent="0.25">
      <c r="C26" s="59" t="s">
        <v>167</v>
      </c>
    </row>
    <row r="27" ht="17" customHeight="1" spans="3:3" x14ac:dyDescent="0.25">
      <c r="C27" s="59" t="s">
        <v>168</v>
      </c>
    </row>
  </sheetData>
  <sheetProtection sheet="1" formatColumns="0" formatRows="0"/>
  <mergeCells count="12">
    <mergeCell ref="C2:D2"/>
    <mergeCell ref="C3:D3"/>
    <mergeCell ref="B7:D7"/>
    <mergeCell ref="B8:D8"/>
    <mergeCell ref="B10:D10"/>
    <mergeCell ref="C11:D11"/>
    <mergeCell ref="C12:D12"/>
    <mergeCell ref="C13:D13"/>
    <mergeCell ref="C14:D14"/>
    <mergeCell ref="C15:D15"/>
    <mergeCell ref="C16:D16"/>
    <mergeCell ref="B18:D18"/>
  </mergeCells>
  <hyperlinks>
    <hyperlink ref="C19" r:id="rId1"/>
    <hyperlink ref="C20" r:id="rId2"/>
    <hyperlink ref="C21" r:id="rId3"/>
    <hyperlink ref="C22" r:id="rId4"/>
    <hyperlink ref="C23" r:id="rId5"/>
    <hyperlink ref="C24" r:id="rId6"/>
    <hyperlink ref="C25" r:id="rId7"/>
    <hyperlink ref="C26" r:id="rId8"/>
    <hyperlink ref="C27" r:id="rId9"/>
  </hyperlinks>
  <pageMargins left="0.5" right="0.5" top="0.5" bottom="0.5" header="0.3" footer="0.3"/>
  <pageSetup paperSize="1" orientation="portrait" horizontalDpi="4294967295" verticalDpi="4294967295" scale="100" fitToWidth="1" fitToHeight="0"/>
  <headerFooter>
    <oddFooter>&amp;L&amp;8Free template from framingandfigures.com&amp;R&amp;8Page &amp;P of &amp;N</oddFooter>
  </headerFooter>
  <drawing r:id="rId1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Areas</vt:lpstr>
      <vt:lpstr>Materials</vt:lpstr>
      <vt:lpstr>Labor and job</vt:lpstr>
      <vt:lpstr>Quote</vt:lpstr>
      <vt:lpstr>About this template</vt:lpstr>
    </vt:vector>
  </TitlesOfParts>
  <Company>Framing &amp; Figures</Company>
  <Manager/>
  <LinksUpToDate>false</LinksUpToDate>
  <SharedDoc>false</SharedDoc>
  <HyperlinkBase>https://framingandfigures.com/</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Framing &amp; Figures</dc:creator>
  <dc:title>Landscaping Estimate Template (Excel)</dc:title>
  <dc:subject>Areas by length and width give square feet and, with a depth, cubic yards for each use, and material quantities follow from the coverage and waste figures you enter. Sod, seed, bulk materials, pavers, plants, irrigation, edging, labor and equipment roll up to a bid price at your target margin, with a one-page quote for the client.</dc:subject>
  <dc:description>Free template from https://framingandfigures.com/templates/landscaping-estimate-template/</dc:description>
  <cp:keywords>landscaping estimate template; framingandfigures.com</cp:keywords>
  <cp:category>Construction business templates</cp:category>
  <cp:lastModifiedBy>Framing &amp; Figures</cp:lastModifiedBy>
  <dcterms:created xsi:type="dcterms:W3CDTF">2026-09-24T00:00:00Z</dcterms:created>
  <dcterms:modified xsi:type="dcterms:W3CDTF">2026-09-24T00:00:00Z</dcterms:modified>
</cp:coreProperties>
</file>