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rfaces" state="visible" r:id="rId4"/>
    <sheet sheetId="2" name="Materials" state="visible" r:id="rId5"/>
    <sheet sheetId="3" name="Labor and job" state="visible" r:id="rId6"/>
    <sheet sheetId="4" name="Quote" state="visible" r:id="rId7"/>
    <sheet sheetId="5" name="About this template" state="visible" r:id="rId8"/>
  </sheets>
  <definedNames>
    <definedName name="_xlnm.Print_Area" localSheetId="0">'Surfaces'!$A$1:$L$43</definedName>
    <definedName name="_xlnm.Print_Titles" localSheetId="0">'Surfaces'!$14:$14</definedName>
    <definedName name="_xlnm.Print_Area" localSheetId="1">'Materials'!$A$1:$E$30</definedName>
    <definedName name="_xlnm.Print_Titles" localSheetId="1">'Materials'!$1:$6</definedName>
    <definedName name="_xlnm.Print_Area" localSheetId="2">'Labor and job'!$A$1:$E$43</definedName>
    <definedName name="_xlnm.Print_Titles" localSheetId="2">'Labor and job'!$1:$6</definedName>
    <definedName name="_xlnm.Print_Area" localSheetId="3">'Quote'!$A$1:$F$38</definedName>
    <definedName name="_xlnm.Print_Titles" localSheetId="3">'Quote'!$1:$9</definedName>
    <definedName name="_xlnm.Print_Area" localSheetId="4">'About this template'!$A$1:$E$27</definedName>
  </definedNames>
  <calcPr calcId="171027" fullCalcOnLoad="1"/>
</workbook>
</file>

<file path=xl/sharedStrings.xml><?xml version="1.0" encoding="utf-8"?>
<sst xmlns="http://schemas.openxmlformats.org/spreadsheetml/2006/main" count="178" uniqueCount="150">
  <si>
    <t>PAINTING ESTIMATE</t>
  </si>
  <si>
    <t>Surfaces, paint area and totals by type from your own measurements</t>
  </si>
  <si>
    <t>PROJECT</t>
  </si>
  <si>
    <t>Pale yellow cells are yours to fill in</t>
  </si>
  <si>
    <t>CLIENT</t>
  </si>
  <si>
    <t>All other cells are locked</t>
  </si>
  <si>
    <t>ESTIMATE NO.</t>
  </si>
  <si>
    <t>DATE</t>
  </si>
  <si>
    <t>PREPARED BY</t>
  </si>
  <si>
    <t>SURFACES</t>
  </si>
  <si>
    <t>ROOM OR SURFACE</t>
  </si>
  <si>
    <t>TYPE</t>
  </si>
  <si>
    <t>LENGTH (FT)</t>
  </si>
  <si>
    <t>HEIGHT OR WIDTH (FT)</t>
  </si>
  <si>
    <t>COUNT</t>
  </si>
  <si>
    <t>GROSS AREA</t>
  </si>
  <si>
    <t>OPENINGS TO DEDUCT (SQ FT)</t>
  </si>
  <si>
    <t>NET AREA</t>
  </si>
  <si>
    <t>COATS</t>
  </si>
  <si>
    <t>PAINT AREA</t>
  </si>
  <si>
    <t>Example: living room walls</t>
  </si>
  <si>
    <t>Wall</t>
  </si>
  <si>
    <t>Example: living room ceiling</t>
  </si>
  <si>
    <t>Ceiling</t>
  </si>
  <si>
    <t>Example: hallway walls</t>
  </si>
  <si>
    <t>TOTALS BY TYPE</t>
  </si>
  <si>
    <t>Trim</t>
  </si>
  <si>
    <t>Exterior siding</t>
  </si>
  <si>
    <t>Door</t>
  </si>
  <si>
    <t>Other</t>
  </si>
  <si>
    <t>Paint area total</t>
  </si>
  <si>
    <t>Not in a type above</t>
  </si>
  <si>
    <t>Free template from Framing &amp; Figures · framingandfigures.com/templates/</t>
  </si>
  <si>
    <t>MATERIALS</t>
  </si>
  <si>
    <t>Paint and primer gallons from your own coverage figures, and sundries</t>
  </si>
  <si>
    <t>PAINT</t>
  </si>
  <si>
    <t>Coverage per gallon (sq ft)</t>
  </si>
  <si>
    <t>Example: use your product's figure; the paint area already counts the coats</t>
  </si>
  <si>
    <t>Unit cost</t>
  </si>
  <si>
    <t>Example: use your own figure</t>
  </si>
  <si>
    <t>Gallons</t>
  </si>
  <si>
    <t>Paint area total (Surfaces sheet) ÷ coverage, rounded up; 0 while coverage is blank or 0</t>
  </si>
  <si>
    <t>Paint cost</t>
  </si>
  <si>
    <t>Gallons × unit cost</t>
  </si>
  <si>
    <t>PRIMER</t>
  </si>
  <si>
    <t>Primer area (sq ft)</t>
  </si>
  <si>
    <t>Example: use your product's figure</t>
  </si>
  <si>
    <t>Primer area ÷ coverage, rounded up; 0 while coverage is blank or 0</t>
  </si>
  <si>
    <t>Primer cost</t>
  </si>
  <si>
    <t>SUNDRIES</t>
  </si>
  <si>
    <t>Sundries</t>
  </si>
  <si>
    <t>Example: tape, plastic sheeting, rollers and brushes; use your own figure</t>
  </si>
  <si>
    <t>Materials total</t>
  </si>
  <si>
    <t>Each gallon figure rounds up to whole units, and is 0 while its coverage is blank or 0.</t>
  </si>
  <si>
    <t>LABOR AND JOB</t>
  </si>
  <si>
    <t>Painting hours and equipment from your own production rate, then the bid price</t>
  </si>
  <si>
    <t>LABOR</t>
  </si>
  <si>
    <t>Production rate (sq ft per hour)</t>
  </si>
  <si>
    <t>Painting hours</t>
  </si>
  <si>
    <t>Paint area total (Surfaces sheet) ÷ production rate; 0 while the rate is blank or 0</t>
  </si>
  <si>
    <t>Prep, masking and priming hours</t>
  </si>
  <si>
    <t>Example: priming time goes here too; use your own figure</t>
  </si>
  <si>
    <t>Rate per hour</t>
  </si>
  <si>
    <t>Labor total</t>
  </si>
  <si>
    <t>(Painting hours + prep hours) × rate</t>
  </si>
  <si>
    <t>JOB</t>
  </si>
  <si>
    <t>Equipment</t>
  </si>
  <si>
    <t>Lifts, sprayers or other rentals. Blank means 0.</t>
  </si>
  <si>
    <t>COST</t>
  </si>
  <si>
    <t>Direct cost</t>
  </si>
  <si>
    <t>The Materials sheet's total plus the labor total and equipment above</t>
  </si>
  <si>
    <t>Sales tax rate on materials</t>
  </si>
  <si>
    <t>Your state and local rate. Blank means 0.</t>
  </si>
  <si>
    <t>Sales tax on materials</t>
  </si>
  <si>
    <t>The Materials sheet's total × the rate</t>
  </si>
  <si>
    <t>Permits and fees</t>
  </si>
  <si>
    <t>Permit, plan review and inspection fees. Blank means 0.</t>
  </si>
  <si>
    <t>Bonds and insurance</t>
  </si>
  <si>
    <t>Bond premiums and insurance for this job. Blank means 0.</t>
  </si>
  <si>
    <t>Contingency (% of direct cost)</t>
  </si>
  <si>
    <t>For scope you cannot measure yet. Blank means 0.</t>
  </si>
  <si>
    <t>Contingency</t>
  </si>
  <si>
    <t>Direct cost × the rate</t>
  </si>
  <si>
    <t>Job cost</t>
  </si>
  <si>
    <t>Direct cost plus sales tax, permits, bonds and contingency.</t>
  </si>
  <si>
    <t>Overhead (% of job cost)</t>
  </si>
  <si>
    <t>Example: the calculator's worked example, not a recommendation</t>
  </si>
  <si>
    <t>Overhead</t>
  </si>
  <si>
    <t>Job cost × the rate</t>
  </si>
  <si>
    <t>Total cost</t>
  </si>
  <si>
    <t>Job cost plus overhead</t>
  </si>
  <si>
    <t>PRICE</t>
  </si>
  <si>
    <t>Target margin (% of the bid price)</t>
  </si>
  <si>
    <t>Bid price</t>
  </si>
  <si>
    <t>Total cost ÷ (1 − margin)</t>
  </si>
  <si>
    <t>Profit</t>
  </si>
  <si>
    <t>Bid price − total cost</t>
  </si>
  <si>
    <t>Markup on total cost for this margin</t>
  </si>
  <si>
    <t>Margin ÷ (1 − margin)</t>
  </si>
  <si>
    <t>THE SAME PERCENTAGE APPLIED AS A MARKUP INSTEAD</t>
  </si>
  <si>
    <t>Price marked up by the margin % instead</t>
  </si>
  <si>
    <t>Total cost × (1 + margin): a markup, not a margin</t>
  </si>
  <si>
    <t>Left on the table by marking up</t>
  </si>
  <si>
    <t>Bid price − the marked-up price</t>
  </si>
  <si>
    <t>YOUR LOGO</t>
  </si>
  <si>
    <t>Your Company Name</t>
  </si>
  <si>
    <t>PAINTING QUOTE</t>
  </si>
  <si>
    <t>Street address · City, State ZIP</t>
  </si>
  <si>
    <t>QUOTE NO.</t>
  </si>
  <si>
    <t>Phone · Email · License no.</t>
  </si>
  <si>
    <t>VALID UNTIL</t>
  </si>
  <si>
    <t>ADDRESS</t>
  </si>
  <si>
    <t>SCOPE OF WORK</t>
  </si>
  <si>
    <t>Price</t>
  </si>
  <si>
    <t>ACCEPTANCE</t>
  </si>
  <si>
    <t>Signed below, this quote is accepted as written.</t>
  </si>
  <si>
    <t>CONTRACTOR SIGNATURE</t>
  </si>
  <si>
    <t>NAME AND TITLE</t>
  </si>
  <si>
    <t>CLIENT SIGNATURE</t>
  </si>
  <si>
    <t>ABOUT THIS TEMPLATE</t>
  </si>
  <si>
    <t>What the file does, how to use it and where to learn more</t>
  </si>
  <si>
    <t>Painting Estimate Template (Excel)</t>
  </si>
  <si>
    <t>Surfaces by length, height and count, less openings, give the paint area for your number of coats, and gallons follow from the coverage figure you enter. Paint, primer, sundries and labor at your own production rate roll up to a bid price at your target margin, with a one-page quote for the client.</t>
  </si>
  <si>
    <t>HOW TO USE IT</t>
  </si>
  <si>
    <t>STEP 1</t>
  </si>
  <si>
    <t>On the Surfaces sheet, fill in the project block, then one line per surface: the room or surface, its type, length, height or width and count, the openings to deduct and its number of coats.</t>
  </si>
  <si>
    <t>STEP 2</t>
  </si>
  <si>
    <t>On the Materials sheet, enter your paint coverage and unit cost, your primer area, coverage and unit cost, and your sundries. On the Labor and job sheet, enter your production rate, your prep, masking and priming hours, your hourly rate and equipment, then your sales tax rate, permits, bonds and insurance, contingency, overhead and target margin.</t>
  </si>
  <si>
    <t>STEP 3</t>
  </si>
  <si>
    <t>On the Quote sheet, fill in your company, the quote number, date, valid-until date, client, project, address and scope of work, and sign it. To remove the YOUR LOGO text, choose Review &gt; Unprotect Sheet (there is no password), then protect the sheet again. Print the Quote sheet, or save that sheet alone as a PDF, and send that. The workbook itself holds your costs, overhead and margin.</t>
  </si>
  <si>
    <t>EXAMPLE FIGURES</t>
  </si>
  <si>
    <t>The three example surfaces, the paint and primer coverage, the primer area, the unit costs, the sundries, the production rate, the prep hours and the $48.00 hourly rate are illustrative figures, not recommendations, norms or typical prices. The 12% overhead and 15% margin are the bid price calculator's worked example. Replace them with your own.</t>
  </si>
  <si>
    <t>VERSION</t>
  </si>
  <si>
    <t>v2, 2026-09-24</t>
  </si>
  <si>
    <t>LICENSE</t>
  </si>
  <si>
    <t>© Harmony For Humanity LLC. Free for use in your business; not for resale.</t>
  </si>
  <si>
    <t>LINKS</t>
  </si>
  <si>
    <t>TEMPLATE PAGE</t>
  </si>
  <si>
    <t>CALCULATOR</t>
  </si>
  <si>
    <t>Bid price calculator</t>
  </si>
  <si>
    <t>GUIDE</t>
  </si>
  <si>
    <t>How to build a construction estimate</t>
  </si>
  <si>
    <t>ALL TEMPLATES</t>
  </si>
  <si>
    <t>framingandfigures.com/templates/</t>
  </si>
  <si>
    <t>RELATED TEMPLATES</t>
  </si>
  <si>
    <t>Construction Estimate Template (Excel)</t>
  </si>
  <si>
    <t>Markup and Margin Table (Excel)</t>
  </si>
  <si>
    <t>Roofing Estimate Template (Excel)</t>
  </si>
  <si>
    <t>Landscaping Estimate Template (Excel)</t>
  </si>
  <si>
    <t>Contractor Invoice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</si>
</sst>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d/yyyy"/>
    <numFmt numFmtId="165" formatCode="$#,##0.00"/>
    <numFmt numFmtId="166" formatCode="0.0000"/>
  </numFmts>
  <fonts count="12"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1"/>
      <name val="Arial"/>
    </font>
    <font>
      <b/>
      <color rgb="FF111111"/>
      <sz val="10"/>
      <name val="Arial"/>
    </font>
    <font>
      <b/>
      <color rgb="FF5B6068"/>
      <sz val="7"/>
      <name val="Arial"/>
    </font>
    <font>
      <b/>
      <color rgb="FF111111"/>
      <sz val="14"/>
      <name val="Arial"/>
    </font>
    <font>
      <u/>
      <color rgb="FF111111"/>
      <sz val="10"/>
      <name val="Arial"/>
    </font>
  </fonts>
  <fills count="7">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
      <patternFill patternType="solid">
        <fgColor rgb="FFF6F6F2"/>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47">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0" fontId="1" fillId="4" borderId="2" xfId="0" applyFont="1" applyFill="1" applyBorder="1"/>
    <xf numFmtId="49" fontId="1" fillId="3" borderId="1" xfId="0" applyNumberFormat="1" applyFont="1" applyFill="1" applyBorder="1" applyAlignment="1" applyProtection="1">
      <alignment horizontal="left" vertical="center" indent="1"/>
      <protection locked="0"/>
    </xf>
    <xf numFmtId="164" fontId="1" fillId="3" borderId="1" xfId="0" applyNumberFormat="1" applyFont="1" applyFill="1" applyBorder="1" applyAlignment="1" applyProtection="1">
      <alignment horizontal="right" vertical="center"/>
      <protection locked="0"/>
    </xf>
    <xf numFmtId="0" fontId="6" fillId="5" borderId="0" xfId="0" applyFont="1" applyFill="1" applyAlignment="1">
      <alignment vertical="center" indent="1"/>
    </xf>
    <xf numFmtId="0" fontId="6" fillId="5" borderId="0" xfId="0" applyFont="1" applyFill="1" applyAlignment="1">
      <alignment horizontal="left" vertical="center" wrapText="1" indent="1"/>
    </xf>
    <xf numFmtId="0" fontId="6" fillId="5" borderId="0" xfId="0" applyFont="1" applyFill="1" applyAlignment="1">
      <alignment horizontal="right" vertical="center" wrapText="1"/>
    </xf>
    <xf numFmtId="0" fontId="1" fillId="3" borderId="3" xfId="0" applyFont="1" applyFill="1" applyBorder="1" applyAlignment="1" applyProtection="1">
      <alignment horizontal="left" vertical="center" indent="1"/>
      <protection locked="0"/>
    </xf>
    <xf numFmtId="0" fontId="1" fillId="3" borderId="3" xfId="0" applyFont="1" applyFill="1" applyBorder="1" applyAlignment="1" applyProtection="1">
      <alignment horizontal="right" vertical="center"/>
      <protection locked="0"/>
    </xf>
    <xf numFmtId="4" fontId="1" fillId="4" borderId="4" xfId="0" applyNumberFormat="1" applyFont="1" applyFill="1" applyBorder="1" applyAlignment="1" applyProtection="1">
      <alignment horizontal="right" vertical="center"/>
    </xf>
    <xf numFmtId="1" fontId="1" fillId="3" borderId="3" xfId="0" applyNumberFormat="1" applyFont="1" applyFill="1" applyBorder="1" applyAlignment="1" applyProtection="1">
      <alignment horizontal="right" vertical="center"/>
      <protection locked="0"/>
    </xf>
    <xf numFmtId="4" fontId="1" fillId="6" borderId="4" xfId="0" applyNumberFormat="1" applyFont="1" applyFill="1" applyBorder="1" applyAlignment="1" applyProtection="1">
      <alignment horizontal="right" vertical="center"/>
    </xf>
    <xf numFmtId="0" fontId="1" fillId="0" borderId="4" xfId="0" applyFont="1" applyBorder="1" applyAlignment="1">
      <alignment vertical="center"/>
    </xf>
    <xf numFmtId="0" fontId="7" fillId="2" borderId="5" xfId="0" applyFont="1" applyFill="1" applyBorder="1" applyAlignment="1">
      <alignment vertical="center"/>
    </xf>
    <xf numFmtId="0" fontId="7" fillId="2" borderId="5" xfId="0" applyFont="1" applyFill="1" applyBorder="1"/>
    <xf numFmtId="4" fontId="7" fillId="2" borderId="5" xfId="0" applyNumberFormat="1" applyFont="1" applyFill="1" applyBorder="1" applyAlignment="1" applyProtection="1">
      <alignment horizontal="right" vertical="center"/>
    </xf>
    <xf numFmtId="0" fontId="5" fillId="0" borderId="0" xfId="0" applyFont="1" applyAlignment="1" applyProtection="1">
      <alignment vertical="bottom"/>
    </xf>
    <xf numFmtId="0" fontId="1" fillId="3" borderId="1" xfId="0" applyFont="1" applyFill="1" applyBorder="1" applyAlignment="1" applyProtection="1">
      <alignment horizontal="right" vertical="center"/>
      <protection locked="0"/>
    </xf>
    <xf numFmtId="0" fontId="3" fillId="0" borderId="0" xfId="0" applyFont="1" applyAlignment="1">
      <alignment vertical="center" wrapText="1"/>
    </xf>
    <xf numFmtId="165" fontId="1" fillId="3" borderId="1" xfId="0" applyNumberFormat="1" applyFont="1" applyFill="1" applyBorder="1" applyAlignment="1" applyProtection="1">
      <alignment horizontal="right" vertical="center"/>
      <protection locked="0"/>
    </xf>
    <xf numFmtId="3" fontId="1" fillId="4" borderId="4" xfId="0" applyNumberFormat="1" applyFont="1" applyFill="1" applyBorder="1" applyAlignment="1" applyProtection="1">
      <alignment horizontal="right" vertical="center"/>
    </xf>
    <xf numFmtId="165" fontId="1" fillId="4" borderId="4" xfId="0" applyNumberFormat="1" applyFont="1" applyFill="1" applyBorder="1" applyAlignment="1" applyProtection="1">
      <alignment horizontal="right" vertical="center"/>
    </xf>
    <xf numFmtId="165" fontId="7" fillId="2" borderId="5" xfId="0" applyNumberFormat="1" applyFont="1" applyFill="1" applyBorder="1" applyAlignment="1" applyProtection="1">
      <alignment horizontal="right" vertical="center"/>
    </xf>
    <xf numFmtId="166" fontId="1" fillId="4" borderId="4" xfId="0" applyNumberFormat="1" applyFont="1" applyFill="1" applyBorder="1" applyAlignment="1" applyProtection="1">
      <alignment horizontal="right" vertical="center"/>
    </xf>
    <xf numFmtId="0" fontId="3" fillId="0" borderId="0" xfId="0" applyFont="1" applyAlignment="1">
      <alignment vertical="center"/>
    </xf>
    <xf numFmtId="10" fontId="1" fillId="3" borderId="1" xfId="0" applyNumberFormat="1" applyFont="1" applyFill="1" applyBorder="1" applyAlignment="1" applyProtection="1">
      <alignment horizontal="right" vertical="center"/>
      <protection locked="0"/>
    </xf>
    <xf numFmtId="0" fontId="8" fillId="0" borderId="4" xfId="0" applyFont="1" applyBorder="1" applyAlignment="1">
      <alignment vertical="center"/>
    </xf>
    <xf numFmtId="165" fontId="8" fillId="4" borderId="4" xfId="0" applyNumberFormat="1" applyFont="1" applyFill="1" applyBorder="1" applyAlignment="1" applyProtection="1">
      <alignment horizontal="right" vertical="center"/>
    </xf>
    <xf numFmtId="10" fontId="1" fillId="4" borderId="4" xfId="0" applyNumberFormat="1" applyFont="1" applyFill="1" applyBorder="1" applyAlignment="1" applyProtection="1">
      <alignment horizontal="right" vertical="center"/>
    </xf>
    <xf numFmtId="0" fontId="9" fillId="0" borderId="0" xfId="0" applyFont="1" applyAlignment="1" applyProtection="1">
      <alignment vertical="bottom"/>
    </xf>
    <xf numFmtId="0" fontId="10" fillId="3" borderId="1" xfId="0" applyFont="1" applyFill="1" applyBorder="1" applyAlignment="1" applyProtection="1">
      <alignment horizontal="left" vertical="center" indent="1"/>
      <protection locked="0"/>
    </xf>
    <xf numFmtId="0" fontId="2" fillId="0" borderId="0" xfId="0" applyFont="1" applyAlignment="1">
      <alignment horizontal="right" vertical="center"/>
    </xf>
    <xf numFmtId="0" fontId="4" fillId="0" borderId="0" xfId="0" applyFont="1" applyAlignment="1">
      <alignment horizontal="right" vertical="center"/>
    </xf>
    <xf numFmtId="0" fontId="1" fillId="0" borderId="0" xfId="0" applyFont="1" applyAlignment="1">
      <alignment vertical="center"/>
    </xf>
    <xf numFmtId="0" fontId="4" fillId="0" borderId="0" xfId="0" applyFont="1" applyAlignment="1">
      <alignment vertical="center" wrapText="1"/>
    </xf>
    <xf numFmtId="0" fontId="10"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11"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painting-estimate-template/?utm_source=template&amp;utm_medium=xlsx&amp;utm_campaign=painting-estimate-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painting-estimate-template/?utm_source=template&amp;utm_medium=xlsx&amp;utm_campaign=painting-estimate-template&amp;utm_content=header" TargetMode="External"/><Relationship Id="rId3"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painting-estimate-template/?utm_source=template&amp;utm_medium=xlsx&amp;utm_campaign=painting-estimate-template&amp;utm_content=header" TargetMode="External"/><Relationship Id="rId3"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painting-estimate-template/?utm_source=template&amp;utm_medium=xlsx&amp;utm_campaign=painting-estimate-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42</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29</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42</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37</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painting-estimate-template/?utm_source=template&amp;utm_medium=xlsx&amp;utm_campaign=painting-estimate-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painting-estimate-template/?utm_source=template&amp;utm_medium=xlsx&amp;utm_campaign=painting-estimate-template&amp;utm_content=foote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framingandfigures.com/templates/painting-estimate-template/?utm_source=template&amp;utm_medium=xlsx&amp;utm_campaign=painting-estimate-template&amp;utm_content=foote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framingandfigures.com/templates/painting-estimate-template/?utm_source=template&amp;utm_medium=xlsx&amp;utm_campaign=painting-estimate-template&amp;utm_content=foote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framingandfigures.com/templates/painting-estimate-template/?utm_source=template&amp;utm_medium=xlsx&amp;utm_campaign=painting-estimate-template&amp;utm_content=about" TargetMode="External"/><Relationship Id="rId2" Type="http://schemas.openxmlformats.org/officeDocument/2006/relationships/hyperlink" Target="https://framingandfigures.com/tools/bid-price-calculator/?utm_source=template&amp;utm_medium=xlsx&amp;utm_campaign=painting-estimate-template&amp;utm_content=about" TargetMode="External"/><Relationship Id="rId3" Type="http://schemas.openxmlformats.org/officeDocument/2006/relationships/hyperlink" Target="https://framingandfigures.com/guides/how-to-build-a-construction-estimate/?utm_source=template&amp;utm_medium=xlsx&amp;utm_campaign=painting-estimate-template&amp;utm_content=about" TargetMode="External"/><Relationship Id="rId4" Type="http://schemas.openxmlformats.org/officeDocument/2006/relationships/hyperlink" Target="https://framingandfigures.com/templates/?utm_source=template&amp;utm_medium=xlsx&amp;utm_campaign=painting-estimate-template&amp;utm_content=about" TargetMode="External"/><Relationship Id="rId5" Type="http://schemas.openxmlformats.org/officeDocument/2006/relationships/hyperlink" Target="https://framingandfigures.com/templates/construction-estimate-template/?utm_source=template&amp;utm_medium=xlsx&amp;utm_campaign=painting-estimate-template&amp;utm_content=about" TargetMode="External"/><Relationship Id="rId6" Type="http://schemas.openxmlformats.org/officeDocument/2006/relationships/hyperlink" Target="https://framingandfigures.com/templates/markup-margin-table/?utm_source=template&amp;utm_medium=xlsx&amp;utm_campaign=painting-estimate-template&amp;utm_content=about" TargetMode="External"/><Relationship Id="rId7" Type="http://schemas.openxmlformats.org/officeDocument/2006/relationships/hyperlink" Target="https://framingandfigures.com/templates/roofing-estimate-template/?utm_source=template&amp;utm_medium=xlsx&amp;utm_campaign=painting-estimate-template&amp;utm_content=about" TargetMode="External"/><Relationship Id="rId8" Type="http://schemas.openxmlformats.org/officeDocument/2006/relationships/hyperlink" Target="https://framingandfigures.com/templates/landscaping-estimate-template/?utm_source=template&amp;utm_medium=xlsx&amp;utm_campaign=painting-estimate-template&amp;utm_content=about" TargetMode="External"/><Relationship Id="rId9" Type="http://schemas.openxmlformats.org/officeDocument/2006/relationships/hyperlink" Target="https://framingandfigures.com/templates/contractor-invoice-template/?utm_source=template&amp;utm_medium=xlsx&amp;utm_campaign=painting-estimate-template&amp;utm_content=about" TargetMode="External"/><Relationship Id="rId10"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43"/>
  <sheetViews>
    <sheetView workbookViewId="0" showGridLines="0"/>
  </sheetViews>
  <sheetFormatPr defaultRowHeight="15" outlineLevelRow="0" outlineLevelCol="0" x14ac:dyDescent="55"/>
  <cols>
    <col min="1" max="1" width="3" style="1" customWidth="1"/>
    <col min="2" max="2" width="30" style="1" customWidth="1"/>
    <col min="3" max="3" width="17" style="1" customWidth="1"/>
    <col min="4" max="5" width="9" style="1" customWidth="1"/>
    <col min="6" max="6" width="8" style="1" customWidth="1"/>
    <col min="7" max="7" width="11" style="1" customWidth="1"/>
    <col min="8" max="8" width="13" style="1" customWidth="1"/>
    <col min="9" max="9" width="11" style="1" customWidth="1"/>
    <col min="10" max="10" width="7" style="1" customWidth="1"/>
    <col min="11" max="11" width="11" style="1" customWidth="1"/>
    <col min="12" max="12" width="3" style="1" customWidth="1"/>
  </cols>
  <sheetData>
    <row r="1" ht="15" customHeight="1" x14ac:dyDescent="0.25"/>
    <row r="2" ht="22" customHeight="1" spans="4:11" x14ac:dyDescent="0.25">
      <c r="D2" s="2" t="s">
        <v>0</v>
      </c>
      <c r="E2" s="2"/>
      <c r="F2" s="2"/>
      <c r="G2" s="2"/>
      <c r="H2" s="2"/>
      <c r="I2" s="2"/>
      <c r="J2" s="2"/>
      <c r="K2" s="2"/>
    </row>
    <row r="3" ht="22" customHeight="1" spans="4:11" x14ac:dyDescent="0.25">
      <c r="D3" s="3" t="s">
        <v>1</v>
      </c>
      <c r="E3" s="3"/>
      <c r="F3" s="3"/>
      <c r="G3" s="3"/>
      <c r="H3" s="3"/>
      <c r="I3" s="3"/>
      <c r="J3" s="3"/>
      <c r="K3" s="3"/>
    </row>
    <row r="4" ht="15" customHeight="1" x14ac:dyDescent="0.25"/>
    <row r="5" ht="4" customHeight="1" spans="2:11" x14ac:dyDescent="0.25">
      <c r="B5" s="4"/>
      <c r="C5" s="4"/>
      <c r="D5" s="4"/>
      <c r="E5" s="4"/>
      <c r="F5" s="4"/>
      <c r="G5" s="4"/>
      <c r="H5" s="4"/>
      <c r="I5" s="4"/>
      <c r="J5" s="4"/>
      <c r="K5" s="4"/>
    </row>
    <row r="6" ht="15" customHeight="1" x14ac:dyDescent="0.25"/>
    <row r="7" ht="17" customHeight="1" spans="2:8" x14ac:dyDescent="0.25">
      <c r="B7" s="5" t="s">
        <v>2</v>
      </c>
      <c r="C7" s="6"/>
      <c r="D7" s="6"/>
      <c r="G7" s="7"/>
      <c r="H7" s="8" t="s">
        <v>3</v>
      </c>
    </row>
    <row r="8" ht="17" customHeight="1" spans="2:8" x14ac:dyDescent="0.25">
      <c r="B8" s="5" t="s">
        <v>4</v>
      </c>
      <c r="C8" s="6"/>
      <c r="D8" s="6"/>
      <c r="G8" s="9"/>
      <c r="H8" s="8" t="s">
        <v>5</v>
      </c>
    </row>
    <row r="9" ht="17" customHeight="1" spans="2:4" x14ac:dyDescent="0.25">
      <c r="B9" s="5" t="s">
        <v>6</v>
      </c>
      <c r="C9" s="10"/>
      <c r="D9" s="10"/>
    </row>
    <row r="10" ht="17" customHeight="1" spans="2:4" x14ac:dyDescent="0.25">
      <c r="B10" s="5" t="s">
        <v>7</v>
      </c>
      <c r="C10" s="11"/>
      <c r="D10" s="11"/>
    </row>
    <row r="11" ht="17" customHeight="1" spans="2:4" x14ac:dyDescent="0.25">
      <c r="B11" s="5" t="s">
        <v>8</v>
      </c>
      <c r="C11" s="6"/>
      <c r="D11" s="6"/>
    </row>
    <row r="12" ht="15" customHeight="1" x14ac:dyDescent="0.25"/>
    <row r="13" ht="15" customHeight="1" spans="2:11" x14ac:dyDescent="0.25">
      <c r="B13" s="12" t="s">
        <v>9</v>
      </c>
      <c r="C13" s="12"/>
      <c r="D13" s="12"/>
      <c r="E13" s="12"/>
      <c r="F13" s="12"/>
      <c r="G13" s="12"/>
      <c r="H13" s="12"/>
      <c r="I13" s="12"/>
      <c r="J13" s="12"/>
      <c r="K13" s="12"/>
    </row>
    <row r="14" ht="46" customHeight="1" spans="2:11" x14ac:dyDescent="0.25">
      <c r="B14" s="13" t="s">
        <v>10</v>
      </c>
      <c r="C14" s="13" t="s">
        <v>11</v>
      </c>
      <c r="D14" s="14" t="s">
        <v>12</v>
      </c>
      <c r="E14" s="14" t="s">
        <v>13</v>
      </c>
      <c r="F14" s="14" t="s">
        <v>14</v>
      </c>
      <c r="G14" s="14" t="s">
        <v>15</v>
      </c>
      <c r="H14" s="14" t="s">
        <v>16</v>
      </c>
      <c r="I14" s="14" t="s">
        <v>17</v>
      </c>
      <c r="J14" s="14" t="s">
        <v>18</v>
      </c>
      <c r="K14" s="14" t="s">
        <v>19</v>
      </c>
    </row>
    <row r="15" ht="15" customHeight="1" spans="2:11" x14ac:dyDescent="0.25">
      <c r="B15" s="15" t="s">
        <v>20</v>
      </c>
      <c r="C15" s="15" t="s">
        <v>21</v>
      </c>
      <c r="D15" s="16">
        <v>52</v>
      </c>
      <c r="E15" s="16">
        <v>9</v>
      </c>
      <c r="F15" s="16">
        <v>1</v>
      </c>
      <c r="G15" s="17">
        <f>IF(AND(B15="",D15="",E15="",F15="",H15="",J15=""),"",ROUND(D15*E15*F15,2))</f>
        <v>468</v>
      </c>
      <c r="H15" s="16">
        <v>60</v>
      </c>
      <c r="I15" s="17">
        <f>IF(AND(B15="",D15="",E15="",F15="",H15="",J15=""),"",ROUND(MAX(G15-H15,0),2))</f>
        <v>408</v>
      </c>
      <c r="J15" s="18">
        <v>2</v>
      </c>
      <c r="K15" s="17">
        <f>IF(AND(B15="",D15="",E15="",F15="",H15="",J15=""),"",ROUND(I15*J15,2))</f>
        <v>816</v>
      </c>
    </row>
    <row r="16" ht="15" customHeight="1" spans="2:11" x14ac:dyDescent="0.25">
      <c r="B16" s="15" t="s">
        <v>22</v>
      </c>
      <c r="C16" s="15" t="s">
        <v>23</v>
      </c>
      <c r="D16" s="16">
        <v>16</v>
      </c>
      <c r="E16" s="16">
        <v>14</v>
      </c>
      <c r="F16" s="16">
        <v>1</v>
      </c>
      <c r="G16" s="19">
        <f>IF(AND(B16="",D16="",E16="",F16="",H16="",J16=""),"",ROUND(D16*E16*F16,2))</f>
        <v>224</v>
      </c>
      <c r="H16" s="16">
        <v>0</v>
      </c>
      <c r="I16" s="19">
        <f>IF(AND(B16="",D16="",E16="",F16="",H16="",J16=""),"",ROUND(MAX(G16-H16,0),2))</f>
        <v>224</v>
      </c>
      <c r="J16" s="18">
        <v>1</v>
      </c>
      <c r="K16" s="19">
        <f>IF(AND(B16="",D16="",E16="",F16="",H16="",J16=""),"",ROUND(I16*J16,2))</f>
        <v>224</v>
      </c>
    </row>
    <row r="17" ht="15" customHeight="1" spans="2:11" x14ac:dyDescent="0.25">
      <c r="B17" s="15" t="s">
        <v>24</v>
      </c>
      <c r="C17" s="15" t="s">
        <v>21</v>
      </c>
      <c r="D17" s="16">
        <v>30</v>
      </c>
      <c r="E17" s="16">
        <v>9</v>
      </c>
      <c r="F17" s="16">
        <v>1</v>
      </c>
      <c r="G17" s="17">
        <f>IF(AND(B17="",D17="",E17="",F17="",H17="",J17=""),"",ROUND(D17*E17*F17,2))</f>
        <v>270</v>
      </c>
      <c r="H17" s="16">
        <v>42</v>
      </c>
      <c r="I17" s="17">
        <f>IF(AND(B17="",D17="",E17="",F17="",H17="",J17=""),"",ROUND(MAX(G17-H17,0),2))</f>
        <v>228</v>
      </c>
      <c r="J17" s="18">
        <v>2</v>
      </c>
      <c r="K17" s="17">
        <f>IF(AND(B17="",D17="",E17="",F17="",H17="",J17=""),"",ROUND(I17*J17,2))</f>
        <v>456</v>
      </c>
    </row>
    <row r="18" ht="15" customHeight="1" spans="2:11" x14ac:dyDescent="0.25">
      <c r="B18" s="15"/>
      <c r="C18" s="15"/>
      <c r="D18" s="16"/>
      <c r="E18" s="16"/>
      <c r="F18" s="16"/>
      <c r="G18" s="19" t="str">
        <f>IF(AND(B18="",D18="",E18="",F18="",H18="",J18=""),"",ROUND(D18*E18*F18,2))</f>
        <v/>
      </c>
      <c r="H18" s="16"/>
      <c r="I18" s="19" t="str">
        <f>IF(AND(B18="",D18="",E18="",F18="",H18="",J18=""),"",ROUND(MAX(G18-H18,0),2))</f>
        <v/>
      </c>
      <c r="J18" s="18"/>
      <c r="K18" s="19" t="str">
        <f>IF(AND(B18="",D18="",E18="",F18="",H18="",J18=""),"",ROUND(I18*J18,2))</f>
        <v/>
      </c>
    </row>
    <row r="19" ht="15" customHeight="1" spans="2:11" x14ac:dyDescent="0.25">
      <c r="B19" s="15"/>
      <c r="C19" s="15"/>
      <c r="D19" s="16"/>
      <c r="E19" s="16"/>
      <c r="F19" s="16"/>
      <c r="G19" s="17" t="str">
        <f>IF(AND(B19="",D19="",E19="",F19="",H19="",J19=""),"",ROUND(D19*E19*F19,2))</f>
        <v/>
      </c>
      <c r="H19" s="16"/>
      <c r="I19" s="17" t="str">
        <f>IF(AND(B19="",D19="",E19="",F19="",H19="",J19=""),"",ROUND(MAX(G19-H19,0),2))</f>
        <v/>
      </c>
      <c r="J19" s="18"/>
      <c r="K19" s="17" t="str">
        <f>IF(AND(B19="",D19="",E19="",F19="",H19="",J19=""),"",ROUND(I19*J19,2))</f>
        <v/>
      </c>
    </row>
    <row r="20" ht="15" customHeight="1" spans="2:11" x14ac:dyDescent="0.25">
      <c r="B20" s="15"/>
      <c r="C20" s="15"/>
      <c r="D20" s="16"/>
      <c r="E20" s="16"/>
      <c r="F20" s="16"/>
      <c r="G20" s="19" t="str">
        <f>IF(AND(B20="",D20="",E20="",F20="",H20="",J20=""),"",ROUND(D20*E20*F20,2))</f>
        <v/>
      </c>
      <c r="H20" s="16"/>
      <c r="I20" s="19" t="str">
        <f>IF(AND(B20="",D20="",E20="",F20="",H20="",J20=""),"",ROUND(MAX(G20-H20,0),2))</f>
        <v/>
      </c>
      <c r="J20" s="18"/>
      <c r="K20" s="19" t="str">
        <f>IF(AND(B20="",D20="",E20="",F20="",H20="",J20=""),"",ROUND(I20*J20,2))</f>
        <v/>
      </c>
    </row>
    <row r="21" ht="15" customHeight="1" spans="2:11" x14ac:dyDescent="0.25">
      <c r="B21" s="15"/>
      <c r="C21" s="15"/>
      <c r="D21" s="16"/>
      <c r="E21" s="16"/>
      <c r="F21" s="16"/>
      <c r="G21" s="17" t="str">
        <f>IF(AND(B21="",D21="",E21="",F21="",H21="",J21=""),"",ROUND(D21*E21*F21,2))</f>
        <v/>
      </c>
      <c r="H21" s="16"/>
      <c r="I21" s="17" t="str">
        <f>IF(AND(B21="",D21="",E21="",F21="",H21="",J21=""),"",ROUND(MAX(G21-H21,0),2))</f>
        <v/>
      </c>
      <c r="J21" s="18"/>
      <c r="K21" s="17" t="str">
        <f>IF(AND(B21="",D21="",E21="",F21="",H21="",J21=""),"",ROUND(I21*J21,2))</f>
        <v/>
      </c>
    </row>
    <row r="22" ht="15" customHeight="1" spans="2:11" x14ac:dyDescent="0.25">
      <c r="B22" s="15"/>
      <c r="C22" s="15"/>
      <c r="D22" s="16"/>
      <c r="E22" s="16"/>
      <c r="F22" s="16"/>
      <c r="G22" s="19" t="str">
        <f>IF(AND(B22="",D22="",E22="",F22="",H22="",J22=""),"",ROUND(D22*E22*F22,2))</f>
        <v/>
      </c>
      <c r="H22" s="16"/>
      <c r="I22" s="19" t="str">
        <f>IF(AND(B22="",D22="",E22="",F22="",H22="",J22=""),"",ROUND(MAX(G22-H22,0),2))</f>
        <v/>
      </c>
      <c r="J22" s="18"/>
      <c r="K22" s="19" t="str">
        <f>IF(AND(B22="",D22="",E22="",F22="",H22="",J22=""),"",ROUND(I22*J22,2))</f>
        <v/>
      </c>
    </row>
    <row r="23" ht="15" customHeight="1" spans="2:11" x14ac:dyDescent="0.25">
      <c r="B23" s="15"/>
      <c r="C23" s="15"/>
      <c r="D23" s="16"/>
      <c r="E23" s="16"/>
      <c r="F23" s="16"/>
      <c r="G23" s="17" t="str">
        <f>IF(AND(B23="",D23="",E23="",F23="",H23="",J23=""),"",ROUND(D23*E23*F23,2))</f>
        <v/>
      </c>
      <c r="H23" s="16"/>
      <c r="I23" s="17" t="str">
        <f>IF(AND(B23="",D23="",E23="",F23="",H23="",J23=""),"",ROUND(MAX(G23-H23,0),2))</f>
        <v/>
      </c>
      <c r="J23" s="18"/>
      <c r="K23" s="17" t="str">
        <f>IF(AND(B23="",D23="",E23="",F23="",H23="",J23=""),"",ROUND(I23*J23,2))</f>
        <v/>
      </c>
    </row>
    <row r="24" ht="15" customHeight="1" spans="2:11" x14ac:dyDescent="0.25">
      <c r="B24" s="15"/>
      <c r="C24" s="15"/>
      <c r="D24" s="16"/>
      <c r="E24" s="16"/>
      <c r="F24" s="16"/>
      <c r="G24" s="19" t="str">
        <f>IF(AND(B24="",D24="",E24="",F24="",H24="",J24=""),"",ROUND(D24*E24*F24,2))</f>
        <v/>
      </c>
      <c r="H24" s="16"/>
      <c r="I24" s="19" t="str">
        <f>IF(AND(B24="",D24="",E24="",F24="",H24="",J24=""),"",ROUND(MAX(G24-H24,0),2))</f>
        <v/>
      </c>
      <c r="J24" s="18"/>
      <c r="K24" s="19" t="str">
        <f>IF(AND(B24="",D24="",E24="",F24="",H24="",J24=""),"",ROUND(I24*J24,2))</f>
        <v/>
      </c>
    </row>
    <row r="25" ht="15" customHeight="1" spans="2:11" x14ac:dyDescent="0.25">
      <c r="B25" s="15"/>
      <c r="C25" s="15"/>
      <c r="D25" s="16"/>
      <c r="E25" s="16"/>
      <c r="F25" s="16"/>
      <c r="G25" s="17" t="str">
        <f>IF(AND(B25="",D25="",E25="",F25="",H25="",J25=""),"",ROUND(D25*E25*F25,2))</f>
        <v/>
      </c>
      <c r="H25" s="16"/>
      <c r="I25" s="17" t="str">
        <f>IF(AND(B25="",D25="",E25="",F25="",H25="",J25=""),"",ROUND(MAX(G25-H25,0),2))</f>
        <v/>
      </c>
      <c r="J25" s="18"/>
      <c r="K25" s="17" t="str">
        <f>IF(AND(B25="",D25="",E25="",F25="",H25="",J25=""),"",ROUND(I25*J25,2))</f>
        <v/>
      </c>
    </row>
    <row r="26" ht="15" customHeight="1" spans="2:11" x14ac:dyDescent="0.25">
      <c r="B26" s="15"/>
      <c r="C26" s="15"/>
      <c r="D26" s="16"/>
      <c r="E26" s="16"/>
      <c r="F26" s="16"/>
      <c r="G26" s="19" t="str">
        <f>IF(AND(B26="",D26="",E26="",F26="",H26="",J26=""),"",ROUND(D26*E26*F26,2))</f>
        <v/>
      </c>
      <c r="H26" s="16"/>
      <c r="I26" s="19" t="str">
        <f>IF(AND(B26="",D26="",E26="",F26="",H26="",J26=""),"",ROUND(MAX(G26-H26,0),2))</f>
        <v/>
      </c>
      <c r="J26" s="18"/>
      <c r="K26" s="19" t="str">
        <f>IF(AND(B26="",D26="",E26="",F26="",H26="",J26=""),"",ROUND(I26*J26,2))</f>
        <v/>
      </c>
    </row>
    <row r="27" ht="15" customHeight="1" spans="2:11" x14ac:dyDescent="0.25">
      <c r="B27" s="15"/>
      <c r="C27" s="15"/>
      <c r="D27" s="16"/>
      <c r="E27" s="16"/>
      <c r="F27" s="16"/>
      <c r="G27" s="17" t="str">
        <f>IF(AND(B27="",D27="",E27="",F27="",H27="",J27=""),"",ROUND(D27*E27*F27,2))</f>
        <v/>
      </c>
      <c r="H27" s="16"/>
      <c r="I27" s="17" t="str">
        <f>IF(AND(B27="",D27="",E27="",F27="",H27="",J27=""),"",ROUND(MAX(G27-H27,0),2))</f>
        <v/>
      </c>
      <c r="J27" s="18"/>
      <c r="K27" s="17" t="str">
        <f>IF(AND(B27="",D27="",E27="",F27="",H27="",J27=""),"",ROUND(I27*J27,2))</f>
        <v/>
      </c>
    </row>
    <row r="28" ht="15" customHeight="1" spans="2:11" x14ac:dyDescent="0.25">
      <c r="B28" s="15"/>
      <c r="C28" s="15"/>
      <c r="D28" s="16"/>
      <c r="E28" s="16"/>
      <c r="F28" s="16"/>
      <c r="G28" s="19" t="str">
        <f>IF(AND(B28="",D28="",E28="",F28="",H28="",J28=""),"",ROUND(D28*E28*F28,2))</f>
        <v/>
      </c>
      <c r="H28" s="16"/>
      <c r="I28" s="19" t="str">
        <f>IF(AND(B28="",D28="",E28="",F28="",H28="",J28=""),"",ROUND(MAX(G28-H28,0),2))</f>
        <v/>
      </c>
      <c r="J28" s="18"/>
      <c r="K28" s="19" t="str">
        <f>IF(AND(B28="",D28="",E28="",F28="",H28="",J28=""),"",ROUND(I28*J28,2))</f>
        <v/>
      </c>
    </row>
    <row r="29" ht="15" customHeight="1" spans="2:11" x14ac:dyDescent="0.25">
      <c r="B29" s="15"/>
      <c r="C29" s="15"/>
      <c r="D29" s="16"/>
      <c r="E29" s="16"/>
      <c r="F29" s="16"/>
      <c r="G29" s="17" t="str">
        <f>IF(AND(B29="",D29="",E29="",F29="",H29="",J29=""),"",ROUND(D29*E29*F29,2))</f>
        <v/>
      </c>
      <c r="H29" s="16"/>
      <c r="I29" s="17" t="str">
        <f>IF(AND(B29="",D29="",E29="",F29="",H29="",J29=""),"",ROUND(MAX(G29-H29,0),2))</f>
        <v/>
      </c>
      <c r="J29" s="18"/>
      <c r="K29" s="17" t="str">
        <f>IF(AND(B29="",D29="",E29="",F29="",H29="",J29=""),"",ROUND(I29*J29,2))</f>
        <v/>
      </c>
    </row>
    <row r="30" ht="15" customHeight="1" spans="2:11" x14ac:dyDescent="0.25">
      <c r="B30" s="15"/>
      <c r="C30" s="15"/>
      <c r="D30" s="16"/>
      <c r="E30" s="16"/>
      <c r="F30" s="16"/>
      <c r="G30" s="19" t="str">
        <f>IF(AND(B30="",D30="",E30="",F30="",H30="",J30=""),"",ROUND(D30*E30*F30,2))</f>
        <v/>
      </c>
      <c r="H30" s="16"/>
      <c r="I30" s="19" t="str">
        <f>IF(AND(B30="",D30="",E30="",F30="",H30="",J30=""),"",ROUND(MAX(G30-H30,0),2))</f>
        <v/>
      </c>
      <c r="J30" s="18"/>
      <c r="K30" s="19" t="str">
        <f>IF(AND(B30="",D30="",E30="",F30="",H30="",J30=""),"",ROUND(I30*J30,2))</f>
        <v/>
      </c>
    </row>
    <row r="31" ht="15" customHeight="1" x14ac:dyDescent="0.25"/>
    <row r="32" ht="15" customHeight="1" spans="2:11" x14ac:dyDescent="0.25">
      <c r="B32" s="12" t="s">
        <v>25</v>
      </c>
      <c r="C32" s="12"/>
      <c r="D32" s="12"/>
      <c r="E32" s="12"/>
      <c r="F32" s="12"/>
      <c r="G32" s="12"/>
      <c r="H32" s="12"/>
      <c r="I32" s="12"/>
      <c r="J32" s="12"/>
      <c r="K32" s="12"/>
    </row>
    <row r="33" ht="15" customHeight="1" spans="2:11" x14ac:dyDescent="0.25">
      <c r="B33" s="20" t="s">
        <v>21</v>
      </c>
      <c r="C33" s="20"/>
      <c r="D33" s="20"/>
      <c r="E33" s="20"/>
      <c r="F33" s="20"/>
      <c r="G33" s="20"/>
      <c r="H33" s="20"/>
      <c r="I33" s="20"/>
      <c r="J33" s="20"/>
      <c r="K33" s="17">
        <f>ROUND(SUMIF($C$15:$C$30,B33,$K$15:$K$30),2)</f>
        <v>1272</v>
      </c>
    </row>
    <row r="34" ht="15" customHeight="1" spans="2:11" x14ac:dyDescent="0.25">
      <c r="B34" s="20" t="s">
        <v>23</v>
      </c>
      <c r="C34" s="20"/>
      <c r="D34" s="20"/>
      <c r="E34" s="20"/>
      <c r="F34" s="20"/>
      <c r="G34" s="20"/>
      <c r="H34" s="20"/>
      <c r="I34" s="20"/>
      <c r="J34" s="20"/>
      <c r="K34" s="19">
        <f>ROUND(SUMIF($C$15:$C$30,B34,$K$15:$K$30),2)</f>
        <v>224</v>
      </c>
    </row>
    <row r="35" ht="15" customHeight="1" spans="2:11" x14ac:dyDescent="0.25">
      <c r="B35" s="20" t="s">
        <v>26</v>
      </c>
      <c r="C35" s="20"/>
      <c r="D35" s="20"/>
      <c r="E35" s="20"/>
      <c r="F35" s="20"/>
      <c r="G35" s="20"/>
      <c r="H35" s="20"/>
      <c r="I35" s="20"/>
      <c r="J35" s="20"/>
      <c r="K35" s="17">
        <f>ROUND(SUMIF($C$15:$C$30,B35,$K$15:$K$30),2)</f>
        <v>0</v>
      </c>
    </row>
    <row r="36" ht="15" customHeight="1" spans="2:11" x14ac:dyDescent="0.25">
      <c r="B36" s="20" t="s">
        <v>27</v>
      </c>
      <c r="C36" s="20"/>
      <c r="D36" s="20"/>
      <c r="E36" s="20"/>
      <c r="F36" s="20"/>
      <c r="G36" s="20"/>
      <c r="H36" s="20"/>
      <c r="I36" s="20"/>
      <c r="J36" s="20"/>
      <c r="K36" s="19">
        <f>ROUND(SUMIF($C$15:$C$30,B36,$K$15:$K$30),2)</f>
        <v>0</v>
      </c>
    </row>
    <row r="37" ht="15" customHeight="1" spans="2:11" x14ac:dyDescent="0.25">
      <c r="B37" s="20" t="s">
        <v>28</v>
      </c>
      <c r="C37" s="20"/>
      <c r="D37" s="20"/>
      <c r="E37" s="20"/>
      <c r="F37" s="20"/>
      <c r="G37" s="20"/>
      <c r="H37" s="20"/>
      <c r="I37" s="20"/>
      <c r="J37" s="20"/>
      <c r="K37" s="17">
        <f>ROUND(SUMIF($C$15:$C$30,B37,$K$15:$K$30),2)</f>
        <v>0</v>
      </c>
    </row>
    <row r="38" ht="15" customHeight="1" spans="2:11" x14ac:dyDescent="0.25">
      <c r="B38" s="20" t="s">
        <v>29</v>
      </c>
      <c r="C38" s="20"/>
      <c r="D38" s="20"/>
      <c r="E38" s="20"/>
      <c r="F38" s="20"/>
      <c r="G38" s="20"/>
      <c r="H38" s="20"/>
      <c r="I38" s="20"/>
      <c r="J38" s="20"/>
      <c r="K38" s="19">
        <f>ROUND(SUMIF($C$15:$C$30,B38,$K$15:$K$30),2)</f>
        <v>0</v>
      </c>
    </row>
    <row r="39" ht="18" customHeight="1" spans="2:11" x14ac:dyDescent="0.25">
      <c r="B39" s="21" t="s">
        <v>30</v>
      </c>
      <c r="C39" s="22"/>
      <c r="D39" s="22"/>
      <c r="E39" s="22"/>
      <c r="F39" s="22"/>
      <c r="G39" s="22"/>
      <c r="H39" s="22"/>
      <c r="I39" s="22"/>
      <c r="J39" s="22"/>
      <c r="K39" s="23">
        <f>ROUND(SUM($K$15:$K$30),2)</f>
        <v>1496</v>
      </c>
    </row>
    <row r="40" ht="15" customHeight="1" spans="2:11" x14ac:dyDescent="0.25">
      <c r="B40" s="20" t="s">
        <v>31</v>
      </c>
      <c r="C40" s="20"/>
      <c r="D40" s="20"/>
      <c r="E40" s="20"/>
      <c r="F40" s="20"/>
      <c r="G40" s="20"/>
      <c r="H40" s="20"/>
      <c r="I40" s="20"/>
      <c r="J40" s="20"/>
      <c r="K40" s="17">
        <f>ROUND(K39-SUM(K33:K38),2)</f>
        <v>0</v>
      </c>
    </row>
    <row r="41" ht="15" customHeight="1" x14ac:dyDescent="0.25"/>
    <row r="42" ht="15" customHeight="1" x14ac:dyDescent="0.25"/>
    <row r="43" ht="32" customHeight="1" spans="2:2" x14ac:dyDescent="0.25">
      <c r="B43" s="24" t="s">
        <v>32</v>
      </c>
    </row>
  </sheetData>
  <sheetProtection sheet="1" formatColumns="0" formatRows="0"/>
  <mergeCells count="16">
    <mergeCell ref="D2:K2"/>
    <mergeCell ref="D3:K3"/>
    <mergeCell ref="C7:D7"/>
    <mergeCell ref="C8:D8"/>
    <mergeCell ref="C9:D9"/>
    <mergeCell ref="C10:D10"/>
    <mergeCell ref="C11:D11"/>
    <mergeCell ref="B13:K13"/>
    <mergeCell ref="B32:K32"/>
    <mergeCell ref="B33:J33"/>
    <mergeCell ref="B34:J34"/>
    <mergeCell ref="B35:J35"/>
    <mergeCell ref="B36:J36"/>
    <mergeCell ref="B37:J37"/>
    <mergeCell ref="B38:J38"/>
    <mergeCell ref="B40:J40"/>
  </mergeCells>
  <dataValidations count="4">
    <dataValidation type="list" allowBlank="1" showErrorMessage="1" errorTitle="Type" error="Choose Wall, Ceiling, Trim, Exterior siding, Door or Other." sqref="C15:C30">
      <formula1>"Wall,Ceiling,Trim,Exterior siding,Door,Other"</formula1>
    </dataValidation>
    <dataValidation type="decimal" operator="greaterThanOrEqual" allowBlank="1" showInputMessage="1" prompt="Enter a number." showErrorMessage="1" error="Enter a number, 0 or more." sqref="D15:F30">
      <formula1>0</formula1>
    </dataValidation>
    <dataValidation type="decimal" operator="greaterThanOrEqual" allowBlank="1" showInputMessage="1" prompt="Enter a number." showErrorMessage="1" error="Enter a number, 0 or more." sqref="H15:H30">
      <formula1>0</formula1>
    </dataValidation>
    <dataValidation type="whole" operator="greaterThanOrEqual" allowBlank="1" showInputMessage="1" prompt="Enter a whole number." showErrorMessage="1" error="Enter a whole number, 1 or more." sqref="J15:J30">
      <formula1>1</formula1>
    </dataValidation>
  </dataValidations>
  <hyperlinks>
    <hyperlink ref="B43"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30"/>
  <sheetViews>
    <sheetView workbookViewId="0" showGridLines="0"/>
  </sheetViews>
  <sheetFormatPr defaultRowHeight="15" outlineLevelRow="0" outlineLevelCol="0" x14ac:dyDescent="55"/>
  <cols>
    <col min="1" max="1" width="3" style="1" customWidth="1"/>
    <col min="2" max="2" width="40" style="1" customWidth="1"/>
    <col min="3" max="3" width="16" style="1" customWidth="1"/>
    <col min="4" max="4" width="55" style="1" customWidth="1"/>
    <col min="5" max="5" width="3" style="1" customWidth="1"/>
  </cols>
  <sheetData>
    <row r="1" ht="15" customHeight="1" x14ac:dyDescent="0.25"/>
    <row r="2" ht="22" customHeight="1" spans="3:4" x14ac:dyDescent="0.25">
      <c r="C2" s="2" t="s">
        <v>33</v>
      </c>
      <c r="D2" s="2"/>
    </row>
    <row r="3" ht="22" customHeight="1" spans="3:4" x14ac:dyDescent="0.25">
      <c r="C3" s="3" t="s">
        <v>34</v>
      </c>
      <c r="D3" s="3"/>
    </row>
    <row r="4" ht="15" customHeight="1" x14ac:dyDescent="0.25"/>
    <row r="5" ht="4" customHeight="1" spans="2:4" x14ac:dyDescent="0.25">
      <c r="B5" s="4"/>
      <c r="C5" s="4"/>
      <c r="D5" s="4"/>
    </row>
    <row r="6" ht="15" customHeight="1" x14ac:dyDescent="0.25"/>
    <row r="7" ht="15" customHeight="1" spans="3:4" x14ac:dyDescent="0.25">
      <c r="C7" s="7"/>
      <c r="D7" s="8" t="s">
        <v>3</v>
      </c>
    </row>
    <row r="8" ht="15" customHeight="1" spans="3:4" x14ac:dyDescent="0.25">
      <c r="C8" s="9"/>
      <c r="D8" s="8" t="s">
        <v>5</v>
      </c>
    </row>
    <row r="9" ht="15" customHeight="1" x14ac:dyDescent="0.25"/>
    <row r="10" ht="15" customHeight="1" spans="2:4" x14ac:dyDescent="0.25">
      <c r="B10" s="12" t="s">
        <v>35</v>
      </c>
      <c r="C10" s="12"/>
      <c r="D10" s="12"/>
    </row>
    <row r="11" ht="27.400000000000002" customHeight="1" spans="2:4" x14ac:dyDescent="0.25">
      <c r="B11" s="20" t="s">
        <v>36</v>
      </c>
      <c r="C11" s="25">
        <v>350</v>
      </c>
      <c r="D11" s="26" t="s">
        <v>37</v>
      </c>
    </row>
    <row r="12" ht="18" customHeight="1" spans="2:4" x14ac:dyDescent="0.25">
      <c r="B12" s="20" t="s">
        <v>38</v>
      </c>
      <c r="C12" s="27">
        <v>42</v>
      </c>
      <c r="D12" s="26" t="s">
        <v>39</v>
      </c>
    </row>
    <row r="13" ht="27.400000000000002" customHeight="1" spans="2:4" x14ac:dyDescent="0.25">
      <c r="B13" s="20" t="s">
        <v>40</v>
      </c>
      <c r="C13" s="28">
        <f>IF(C11&gt;0,ROUNDUP(Surfaces!$K$39/C11,0),0)</f>
        <v>5</v>
      </c>
      <c r="D13" s="26" t="s">
        <v>41</v>
      </c>
    </row>
    <row r="14" ht="18" customHeight="1" spans="2:4" x14ac:dyDescent="0.25">
      <c r="B14" s="20" t="s">
        <v>42</v>
      </c>
      <c r="C14" s="29">
        <f>ROUND(C13*C12,2)</f>
        <v>210</v>
      </c>
      <c r="D14" s="26" t="s">
        <v>43</v>
      </c>
    </row>
    <row r="15" ht="15" customHeight="1" x14ac:dyDescent="0.25"/>
    <row r="16" ht="15" customHeight="1" spans="2:4" x14ac:dyDescent="0.25">
      <c r="B16" s="12" t="s">
        <v>44</v>
      </c>
      <c r="C16" s="12"/>
      <c r="D16" s="12"/>
    </row>
    <row r="17" ht="18" customHeight="1" spans="2:4" x14ac:dyDescent="0.25">
      <c r="B17" s="20" t="s">
        <v>45</v>
      </c>
      <c r="C17" s="25">
        <v>228</v>
      </c>
      <c r="D17" s="26" t="s">
        <v>39</v>
      </c>
    </row>
    <row r="18" ht="18" customHeight="1" spans="2:4" x14ac:dyDescent="0.25">
      <c r="B18" s="20" t="s">
        <v>36</v>
      </c>
      <c r="C18" s="25">
        <v>300</v>
      </c>
      <c r="D18" s="26" t="s">
        <v>46</v>
      </c>
    </row>
    <row r="19" ht="18" customHeight="1" spans="2:4" x14ac:dyDescent="0.25">
      <c r="B19" s="20" t="s">
        <v>38</v>
      </c>
      <c r="C19" s="27">
        <v>30</v>
      </c>
      <c r="D19" s="26" t="s">
        <v>39</v>
      </c>
    </row>
    <row r="20" ht="27.400000000000002" customHeight="1" spans="2:4" x14ac:dyDescent="0.25">
      <c r="B20" s="20" t="s">
        <v>40</v>
      </c>
      <c r="C20" s="28">
        <f>IF(C18&gt;0,ROUNDUP(C17/C18,0),0)</f>
        <v>1</v>
      </c>
      <c r="D20" s="26" t="s">
        <v>47</v>
      </c>
    </row>
    <row r="21" ht="18" customHeight="1" spans="2:4" x14ac:dyDescent="0.25">
      <c r="B21" s="20" t="s">
        <v>48</v>
      </c>
      <c r="C21" s="29">
        <f>ROUND(C20*C19,2)</f>
        <v>30</v>
      </c>
      <c r="D21" s="26" t="s">
        <v>43</v>
      </c>
    </row>
    <row r="22" ht="15" customHeight="1" x14ac:dyDescent="0.25"/>
    <row r="23" ht="15" customHeight="1" spans="2:4" x14ac:dyDescent="0.25">
      <c r="B23" s="12" t="s">
        <v>49</v>
      </c>
      <c r="C23" s="12"/>
      <c r="D23" s="12"/>
    </row>
    <row r="24" ht="27.400000000000002" customHeight="1" spans="2:4" x14ac:dyDescent="0.25">
      <c r="B24" s="20" t="s">
        <v>50</v>
      </c>
      <c r="C24" s="27">
        <v>65</v>
      </c>
      <c r="D24" s="26" t="s">
        <v>51</v>
      </c>
    </row>
    <row r="25" ht="15" customHeight="1" x14ac:dyDescent="0.25"/>
    <row r="26" ht="18" customHeight="1" spans="2:3" x14ac:dyDescent="0.25">
      <c r="B26" s="21" t="s">
        <v>52</v>
      </c>
      <c r="C26" s="30">
        <f>ROUND(C14+C21+C24,2)</f>
        <v>305</v>
      </c>
    </row>
    <row r="27" ht="15" customHeight="1" spans="2:4" x14ac:dyDescent="0.25">
      <c r="B27" s="8" t="s">
        <v>53</v>
      </c>
      <c r="C27" s="8"/>
      <c r="D27" s="8"/>
    </row>
    <row r="28" ht="15" customHeight="1" x14ac:dyDescent="0.25"/>
    <row r="29" ht="15" customHeight="1" x14ac:dyDescent="0.25"/>
    <row r="30" ht="32" customHeight="1" spans="2:2" x14ac:dyDescent="0.25">
      <c r="B30" s="24" t="s">
        <v>32</v>
      </c>
    </row>
  </sheetData>
  <sheetProtection sheet="1" formatColumns="0" formatRows="0"/>
  <mergeCells count="6">
    <mergeCell ref="C2:D2"/>
    <mergeCell ref="C3:D3"/>
    <mergeCell ref="B10:D10"/>
    <mergeCell ref="B16:D16"/>
    <mergeCell ref="B23:D23"/>
    <mergeCell ref="B27:D27"/>
  </mergeCells>
  <dataValidations count="3">
    <dataValidation type="decimal" operator="greaterThanOrEqual" allowBlank="1" showInputMessage="1" prompt="Enter a number." showErrorMessage="1" error="Enter a number, 0 or more." sqref="C11:C12">
      <formula1>0</formula1>
    </dataValidation>
    <dataValidation type="decimal" operator="greaterThanOrEqual" allowBlank="1" showInputMessage="1" prompt="Enter a number." showErrorMessage="1" error="Enter a number, 0 or more." sqref="C17:C19">
      <formula1>0</formula1>
    </dataValidation>
    <dataValidation type="decimal" operator="greaterThanOrEqual" allowBlank="1" showInputMessage="1" prompt="Enter a number." showErrorMessage="1" error="Enter a number, 0 or more." sqref="C24">
      <formula1>0</formula1>
    </dataValidation>
  </dataValidations>
  <hyperlinks>
    <hyperlink ref="B30"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43"/>
  <sheetViews>
    <sheetView workbookViewId="0" showGridLines="0"/>
  </sheetViews>
  <sheetFormatPr defaultRowHeight="15" outlineLevelRow="0" outlineLevelCol="0" x14ac:dyDescent="55"/>
  <cols>
    <col min="1" max="1" width="3" style="1" customWidth="1"/>
    <col min="2" max="2" width="40" style="1" customWidth="1"/>
    <col min="3" max="3" width="16" style="1" customWidth="1"/>
    <col min="4" max="4" width="57" style="1" customWidth="1"/>
    <col min="5" max="5" width="3" style="1" customWidth="1"/>
  </cols>
  <sheetData>
    <row r="1" ht="15" customHeight="1" x14ac:dyDescent="0.25"/>
    <row r="2" ht="22" customHeight="1" spans="3:4" x14ac:dyDescent="0.25">
      <c r="C2" s="2" t="s">
        <v>54</v>
      </c>
      <c r="D2" s="2"/>
    </row>
    <row r="3" ht="22" customHeight="1" spans="3:4" x14ac:dyDescent="0.25">
      <c r="C3" s="3" t="s">
        <v>55</v>
      </c>
      <c r="D3" s="3"/>
    </row>
    <row r="4" ht="15" customHeight="1" x14ac:dyDescent="0.25"/>
    <row r="5" ht="4" customHeight="1" spans="2:4" x14ac:dyDescent="0.25">
      <c r="B5" s="4"/>
      <c r="C5" s="4"/>
      <c r="D5" s="4"/>
    </row>
    <row r="6" ht="15" customHeight="1" x14ac:dyDescent="0.25"/>
    <row r="7" ht="15" customHeight="1" spans="3:4" x14ac:dyDescent="0.25">
      <c r="C7" s="7"/>
      <c r="D7" s="8" t="s">
        <v>3</v>
      </c>
    </row>
    <row r="8" ht="15" customHeight="1" spans="3:4" x14ac:dyDescent="0.25">
      <c r="C8" s="9"/>
      <c r="D8" s="8" t="s">
        <v>5</v>
      </c>
    </row>
    <row r="9" ht="15" customHeight="1" x14ac:dyDescent="0.25"/>
    <row r="10" ht="15" customHeight="1" spans="2:4" x14ac:dyDescent="0.25">
      <c r="B10" s="12" t="s">
        <v>56</v>
      </c>
      <c r="C10" s="12"/>
      <c r="D10" s="12"/>
    </row>
    <row r="11" ht="18" customHeight="1" spans="2:4" x14ac:dyDescent="0.25">
      <c r="B11" s="20" t="s">
        <v>57</v>
      </c>
      <c r="C11" s="25">
        <v>175</v>
      </c>
      <c r="D11" s="26" t="s">
        <v>39</v>
      </c>
    </row>
    <row r="12" ht="27.400000000000002" customHeight="1" spans="2:4" x14ac:dyDescent="0.25">
      <c r="B12" s="20" t="s">
        <v>58</v>
      </c>
      <c r="C12" s="31">
        <f>IF(C11&gt;0,ROUND(Surfaces!$K$39/C11,4),0)</f>
        <v>8.5486</v>
      </c>
      <c r="D12" s="26" t="s">
        <v>59</v>
      </c>
    </row>
    <row r="13" ht="18" customHeight="1" spans="2:4" x14ac:dyDescent="0.25">
      <c r="B13" s="20" t="s">
        <v>60</v>
      </c>
      <c r="C13" s="25">
        <v>3</v>
      </c>
      <c r="D13" s="26" t="s">
        <v>61</v>
      </c>
    </row>
    <row r="14" ht="18" customHeight="1" spans="2:4" x14ac:dyDescent="0.25">
      <c r="B14" s="20" t="s">
        <v>62</v>
      </c>
      <c r="C14" s="27">
        <v>48</v>
      </c>
      <c r="D14" s="26" t="s">
        <v>39</v>
      </c>
    </row>
    <row r="15" ht="18" customHeight="1" spans="2:4" x14ac:dyDescent="0.25">
      <c r="B15" s="20" t="s">
        <v>63</v>
      </c>
      <c r="C15" s="29">
        <f>ROUND((C12+C13)*C14,2)</f>
        <v>554.33</v>
      </c>
      <c r="D15" s="26" t="s">
        <v>64</v>
      </c>
    </row>
    <row r="16" ht="15" customHeight="1" x14ac:dyDescent="0.25"/>
    <row r="17" ht="15" customHeight="1" spans="2:4" x14ac:dyDescent="0.25">
      <c r="B17" s="12" t="s">
        <v>65</v>
      </c>
      <c r="C17" s="12"/>
      <c r="D17" s="12"/>
    </row>
    <row r="18" ht="18" customHeight="1" spans="2:4" x14ac:dyDescent="0.25">
      <c r="B18" s="20" t="s">
        <v>66</v>
      </c>
      <c r="C18" s="27"/>
      <c r="D18" s="26" t="s">
        <v>67</v>
      </c>
    </row>
    <row r="19" ht="15" customHeight="1" x14ac:dyDescent="0.25"/>
    <row r="20" ht="15" customHeight="1" spans="2:4" x14ac:dyDescent="0.25">
      <c r="B20" s="12" t="s">
        <v>68</v>
      </c>
      <c r="C20" s="12"/>
      <c r="D20" s="12"/>
    </row>
    <row r="21" ht="18" customHeight="1" spans="2:4" x14ac:dyDescent="0.25">
      <c r="B21" s="20" t="s">
        <v>69</v>
      </c>
      <c r="C21" s="29">
        <f>ROUND(Materials!$C$26+C15+C18,2)</f>
        <v>859.33</v>
      </c>
      <c r="D21" s="32" t="s">
        <v>70</v>
      </c>
    </row>
    <row r="22" ht="18" customHeight="1" spans="2:4" x14ac:dyDescent="0.25">
      <c r="B22" s="20" t="s">
        <v>71</v>
      </c>
      <c r="C22" s="33"/>
      <c r="D22" s="32" t="s">
        <v>72</v>
      </c>
    </row>
    <row r="23" ht="18" customHeight="1" spans="2:4" x14ac:dyDescent="0.25">
      <c r="B23" s="20" t="s">
        <v>73</v>
      </c>
      <c r="C23" s="29">
        <f>ROUND(Materials!$C$26*C22,2)</f>
        <v>0</v>
      </c>
      <c r="D23" s="32" t="s">
        <v>74</v>
      </c>
    </row>
    <row r="24" ht="18" customHeight="1" spans="2:4" x14ac:dyDescent="0.25">
      <c r="B24" s="20" t="s">
        <v>75</v>
      </c>
      <c r="C24" s="27"/>
      <c r="D24" s="32" t="s">
        <v>76</v>
      </c>
    </row>
    <row r="25" ht="18" customHeight="1" spans="2:4" x14ac:dyDescent="0.25">
      <c r="B25" s="20" t="s">
        <v>77</v>
      </c>
      <c r="C25" s="27"/>
      <c r="D25" s="32" t="s">
        <v>78</v>
      </c>
    </row>
    <row r="26" ht="18" customHeight="1" spans="2:4" x14ac:dyDescent="0.25">
      <c r="B26" s="20" t="s">
        <v>79</v>
      </c>
      <c r="C26" s="33"/>
      <c r="D26" s="32" t="s">
        <v>80</v>
      </c>
    </row>
    <row r="27" ht="18" customHeight="1" spans="2:4" x14ac:dyDescent="0.25">
      <c r="B27" s="20" t="s">
        <v>81</v>
      </c>
      <c r="C27" s="29">
        <f>ROUND(C21*C26,2)</f>
        <v>0</v>
      </c>
      <c r="D27" s="32" t="s">
        <v>82</v>
      </c>
    </row>
    <row r="28" ht="28" customHeight="1" spans="2:4" x14ac:dyDescent="0.25">
      <c r="B28" s="34" t="s">
        <v>83</v>
      </c>
      <c r="C28" s="35">
        <f>ROUND(C21+C23+C24+C25+C27,2)</f>
        <v>859.33</v>
      </c>
      <c r="D28" s="26" t="s">
        <v>84</v>
      </c>
    </row>
    <row r="29" ht="18" customHeight="1" spans="2:4" x14ac:dyDescent="0.25">
      <c r="B29" s="20" t="s">
        <v>85</v>
      </c>
      <c r="C29" s="33">
        <v>0.12</v>
      </c>
      <c r="D29" s="32" t="s">
        <v>86</v>
      </c>
    </row>
    <row r="30" ht="18" customHeight="1" spans="2:4" x14ac:dyDescent="0.25">
      <c r="B30" s="20" t="s">
        <v>87</v>
      </c>
      <c r="C30" s="29">
        <f>ROUND(C28*C29,2)</f>
        <v>103.12</v>
      </c>
      <c r="D30" s="32" t="s">
        <v>88</v>
      </c>
    </row>
    <row r="31" ht="18" customHeight="1" spans="2:4" x14ac:dyDescent="0.25">
      <c r="B31" s="34" t="s">
        <v>89</v>
      </c>
      <c r="C31" s="35">
        <f>ROUND(C28+C30,2)</f>
        <v>962.45</v>
      </c>
      <c r="D31" s="32" t="s">
        <v>90</v>
      </c>
    </row>
    <row r="32" ht="15" customHeight="1" x14ac:dyDescent="0.25"/>
    <row r="33" ht="15" customHeight="1" spans="2:4" x14ac:dyDescent="0.25">
      <c r="B33" s="12" t="s">
        <v>91</v>
      </c>
      <c r="C33" s="12"/>
      <c r="D33" s="12"/>
    </row>
    <row r="34" ht="18" customHeight="1" spans="2:4" x14ac:dyDescent="0.25">
      <c r="B34" s="20" t="s">
        <v>92</v>
      </c>
      <c r="C34" s="33">
        <v>0.15</v>
      </c>
      <c r="D34" s="32" t="s">
        <v>86</v>
      </c>
    </row>
    <row r="35" ht="18" customHeight="1" spans="2:4" x14ac:dyDescent="0.25">
      <c r="B35" s="21" t="s">
        <v>93</v>
      </c>
      <c r="C35" s="30">
        <f>ROUND(C31/(1-C34),2)</f>
        <v>1132.29</v>
      </c>
      <c r="D35" s="32" t="s">
        <v>94</v>
      </c>
    </row>
    <row r="36" ht="18" customHeight="1" spans="2:4" x14ac:dyDescent="0.25">
      <c r="B36" s="20" t="s">
        <v>95</v>
      </c>
      <c r="C36" s="29">
        <f>ROUND(C35-C31,2)</f>
        <v>169.84</v>
      </c>
      <c r="D36" s="32" t="s">
        <v>96</v>
      </c>
    </row>
    <row r="37" ht="18" customHeight="1" spans="2:4" x14ac:dyDescent="0.25">
      <c r="B37" s="20" t="s">
        <v>97</v>
      </c>
      <c r="C37" s="36">
        <f>C34/(1-C34)</f>
        <v>0.17647058823529413</v>
      </c>
      <c r="D37" s="32" t="s">
        <v>98</v>
      </c>
    </row>
    <row r="38" ht="15" customHeight="1" x14ac:dyDescent="0.25"/>
    <row r="39" ht="15" customHeight="1" spans="2:4" x14ac:dyDescent="0.25">
      <c r="B39" s="12" t="s">
        <v>99</v>
      </c>
      <c r="C39" s="12"/>
      <c r="D39" s="12"/>
    </row>
    <row r="40" ht="18" customHeight="1" spans="2:4" x14ac:dyDescent="0.25">
      <c r="B40" s="20" t="s">
        <v>100</v>
      </c>
      <c r="C40" s="29">
        <f>ROUND(C31*(1+C34),2)</f>
        <v>1106.82</v>
      </c>
      <c r="D40" s="32" t="s">
        <v>101</v>
      </c>
    </row>
    <row r="41" ht="18" customHeight="1" spans="2:4" x14ac:dyDescent="0.25">
      <c r="B41" s="20" t="s">
        <v>102</v>
      </c>
      <c r="C41" s="29">
        <f>ROUND(C35-C40,2)</f>
        <v>25.47</v>
      </c>
      <c r="D41" s="32" t="s">
        <v>103</v>
      </c>
    </row>
    <row r="42" ht="15" customHeight="1" x14ac:dyDescent="0.25"/>
    <row r="43" ht="32" customHeight="1" spans="2:2" x14ac:dyDescent="0.25">
      <c r="B43" s="24" t="s">
        <v>32</v>
      </c>
    </row>
  </sheetData>
  <sheetProtection sheet="1" formatColumns="0" formatRows="0"/>
  <mergeCells count="7">
    <mergeCell ref="C2:D2"/>
    <mergeCell ref="C3:D3"/>
    <mergeCell ref="B10:D10"/>
    <mergeCell ref="B17:D17"/>
    <mergeCell ref="B20:D20"/>
    <mergeCell ref="B33:D33"/>
    <mergeCell ref="B39:D39"/>
  </mergeCells>
  <dataValidations count="8">
    <dataValidation type="decimal" operator="greaterThanOrEqual" allowBlank="1" showInputMessage="1" prompt="Enter a number." showErrorMessage="1" error="Enter a number, 0 or more." sqref="C11">
      <formula1>0</formula1>
    </dataValidation>
    <dataValidation type="decimal" operator="greaterThanOrEqual" allowBlank="1" showInputMessage="1" prompt="Enter a number." showErrorMessage="1" error="Enter a number, 0 or more." sqref="C13:C14">
      <formula1>0</formula1>
    </dataValidation>
    <dataValidation type="decimal" operator="greaterThanOrEqual" allowBlank="1" showInputMessage="1" prompt="Enter a number." showErrorMessage="1" error="Enter a number, 0 or more." sqref="C18">
      <formula1>0</formula1>
    </dataValidation>
    <dataValidation type="decimal" allowBlank="1" showInputMessage="1" prompt="Enter a percent from 0% to 100%." showErrorMessage="1" error="Enter a percent from 0% to 100%." sqref="C22">
      <formula1>0</formula1>
      <formula2>1</formula2>
    </dataValidation>
    <dataValidation type="decimal" operator="greaterThanOrEqual" allowBlank="1" showInputMessage="1" prompt="Enter a number." showErrorMessage="1" error="Enter a number, 0 or more." sqref="C24:C25">
      <formula1>0</formula1>
    </dataValidation>
    <dataValidation type="decimal" allowBlank="1" showInputMessage="1" prompt="Enter a percent from 0% to 100%." showErrorMessage="1" error="Enter a percent from 0% to 100%." sqref="C26">
      <formula1>0</formula1>
      <formula2>1</formula2>
    </dataValidation>
    <dataValidation type="decimal" allowBlank="1" showInputMessage="1" prompt="Enter a percent from 0% to 100%." showErrorMessage="1" error="Enter a percent from 0% to 100%." sqref="C29">
      <formula1>0</formula1>
      <formula2>1</formula2>
    </dataValidation>
    <dataValidation type="custom" allowBlank="1" showInputMessage="1" prompt="Enter a percent from 0% up to but not including 100%." showErrorMessage="1" error="Enter a percent less than 100%, so the bid price can be computed." sqref="C34">
      <formula1>AND(C34&gt;=0,C34&lt;1)</formula1>
    </dataValidation>
  </dataValidations>
  <hyperlinks>
    <hyperlink ref="B43"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38"/>
  <sheetViews>
    <sheetView workbookViewId="0" showGridLines="0"/>
  </sheetViews>
  <sheetFormatPr defaultRowHeight="15" outlineLevelRow="0" outlineLevelCol="0" x14ac:dyDescent="55"/>
  <cols>
    <col min="1" max="1" width="3" style="1" customWidth="1"/>
    <col min="2" max="2" width="18" style="1" customWidth="1"/>
    <col min="3" max="3" width="28" style="1" customWidth="1"/>
    <col min="4" max="5" width="24" style="1" customWidth="1"/>
    <col min="6" max="6" width="3" style="1" customWidth="1"/>
  </cols>
  <sheetData>
    <row r="1" ht="15" customHeight="1" x14ac:dyDescent="0.25"/>
    <row r="2" ht="36" customHeight="1" spans="2:2" x14ac:dyDescent="0.25">
      <c r="B2" s="37" t="s">
        <v>104</v>
      </c>
    </row>
    <row r="3" ht="30" customHeight="1" spans="2:5" x14ac:dyDescent="0.25">
      <c r="B3" s="38" t="s">
        <v>105</v>
      </c>
      <c r="C3" s="38"/>
      <c r="D3" s="39" t="s">
        <v>106</v>
      </c>
      <c r="E3" s="39"/>
    </row>
    <row r="4" ht="17" customHeight="1" spans="2:5" x14ac:dyDescent="0.25">
      <c r="B4" s="6" t="s">
        <v>107</v>
      </c>
      <c r="C4" s="6"/>
      <c r="D4" s="40" t="s">
        <v>108</v>
      </c>
      <c r="E4" s="6"/>
    </row>
    <row r="5" ht="17" customHeight="1" spans="2:5" x14ac:dyDescent="0.25">
      <c r="B5" s="6" t="s">
        <v>109</v>
      </c>
      <c r="C5" s="6"/>
      <c r="D5" s="40" t="s">
        <v>7</v>
      </c>
      <c r="E5" s="11"/>
    </row>
    <row r="6" ht="17" customHeight="1" spans="4:5" x14ac:dyDescent="0.25">
      <c r="D6" s="40" t="s">
        <v>110</v>
      </c>
      <c r="E6" s="11"/>
    </row>
    <row r="7" ht="15" customHeight="1" x14ac:dyDescent="0.25"/>
    <row r="8" ht="4" customHeight="1" spans="2:5" x14ac:dyDescent="0.25">
      <c r="B8" s="4"/>
      <c r="C8" s="4"/>
      <c r="D8" s="4"/>
      <c r="E8" s="4"/>
    </row>
    <row r="9" ht="15" customHeight="1" x14ac:dyDescent="0.25"/>
    <row r="10" ht="17" customHeight="1" spans="2:3" x14ac:dyDescent="0.25">
      <c r="B10" s="5" t="s">
        <v>4</v>
      </c>
      <c r="C10" s="6"/>
    </row>
    <row r="11" ht="17" customHeight="1" spans="2:3" x14ac:dyDescent="0.25">
      <c r="B11" s="5" t="s">
        <v>2</v>
      </c>
      <c r="C11" s="6"/>
    </row>
    <row r="12" ht="17" customHeight="1" spans="2:3" x14ac:dyDescent="0.25">
      <c r="B12" s="5" t="s">
        <v>111</v>
      </c>
      <c r="C12" s="6"/>
    </row>
    <row r="13" ht="15" customHeight="1" x14ac:dyDescent="0.25"/>
    <row r="14" ht="15" customHeight="1" spans="2:3" x14ac:dyDescent="0.25">
      <c r="B14" s="7"/>
      <c r="C14" s="8" t="s">
        <v>3</v>
      </c>
    </row>
    <row r="15" ht="15" customHeight="1" spans="2:3" x14ac:dyDescent="0.25">
      <c r="B15" s="9"/>
      <c r="C15" s="8" t="s">
        <v>5</v>
      </c>
    </row>
    <row r="16" ht="15" customHeight="1" x14ac:dyDescent="0.25"/>
    <row r="17" ht="15" customHeight="1" spans="2:5" x14ac:dyDescent="0.25">
      <c r="B17" s="12" t="s">
        <v>112</v>
      </c>
      <c r="C17" s="12"/>
      <c r="D17" s="12"/>
      <c r="E17" s="12"/>
    </row>
    <row r="18" ht="18" customHeight="1" spans="2:5" x14ac:dyDescent="0.25">
      <c r="B18" s="15"/>
      <c r="C18" s="15"/>
      <c r="D18" s="15"/>
      <c r="E18" s="15"/>
    </row>
    <row r="19" ht="18" customHeight="1" spans="2:5" x14ac:dyDescent="0.25">
      <c r="B19" s="15"/>
      <c r="C19" s="15"/>
      <c r="D19" s="15"/>
      <c r="E19" s="15"/>
    </row>
    <row r="20" ht="18" customHeight="1" spans="2:5" x14ac:dyDescent="0.25">
      <c r="B20" s="15"/>
      <c r="C20" s="15"/>
      <c r="D20" s="15"/>
      <c r="E20" s="15"/>
    </row>
    <row r="21" ht="18" customHeight="1" spans="2:5" x14ac:dyDescent="0.25">
      <c r="B21" s="15"/>
      <c r="C21" s="15"/>
      <c r="D21" s="15"/>
      <c r="E21" s="15"/>
    </row>
    <row r="22" ht="18" customHeight="1" spans="2:5" x14ac:dyDescent="0.25">
      <c r="B22" s="15"/>
      <c r="C22" s="15"/>
      <c r="D22" s="15"/>
      <c r="E22" s="15"/>
    </row>
    <row r="23" ht="18" customHeight="1" spans="2:5" x14ac:dyDescent="0.25">
      <c r="B23" s="15"/>
      <c r="C23" s="15"/>
      <c r="D23" s="15"/>
      <c r="E23" s="15"/>
    </row>
    <row r="24" ht="15" customHeight="1" x14ac:dyDescent="0.25"/>
    <row r="25" ht="18" customHeight="1" spans="4:5" x14ac:dyDescent="0.25">
      <c r="D25" s="21" t="s">
        <v>113</v>
      </c>
      <c r="E25" s="30">
        <f>'Labor and job'!C35</f>
        <v>1132.29</v>
      </c>
    </row>
    <row r="26" ht="15" customHeight="1" x14ac:dyDescent="0.25"/>
    <row r="27" ht="15" customHeight="1" spans="2:5" x14ac:dyDescent="0.25">
      <c r="B27" s="12" t="s">
        <v>114</v>
      </c>
      <c r="C27" s="12"/>
      <c r="D27" s="12"/>
      <c r="E27" s="12"/>
    </row>
    <row r="28" ht="17" customHeight="1" spans="2:5" x14ac:dyDescent="0.25">
      <c r="B28" s="41" t="s">
        <v>115</v>
      </c>
      <c r="C28" s="41"/>
      <c r="D28" s="41"/>
      <c r="E28" s="41"/>
    </row>
    <row r="29" ht="17" customHeight="1" spans="2:5" x14ac:dyDescent="0.25">
      <c r="B29" s="42" t="s">
        <v>116</v>
      </c>
      <c r="C29" s="6"/>
      <c r="D29" s="6"/>
      <c r="E29" s="6"/>
    </row>
    <row r="30" ht="17" customHeight="1" spans="2:5" x14ac:dyDescent="0.25">
      <c r="B30" s="42"/>
      <c r="C30" s="6"/>
      <c r="D30" s="6"/>
      <c r="E30" s="6"/>
    </row>
    <row r="31" ht="17" customHeight="1" spans="2:5" x14ac:dyDescent="0.25">
      <c r="B31" s="5" t="s">
        <v>117</v>
      </c>
      <c r="C31" s="6"/>
      <c r="D31" s="5" t="s">
        <v>7</v>
      </c>
      <c r="E31" s="11"/>
    </row>
    <row r="32" ht="15" customHeight="1" x14ac:dyDescent="0.25"/>
    <row r="33" ht="17" customHeight="1" spans="2:5" x14ac:dyDescent="0.25">
      <c r="B33" s="42" t="s">
        <v>118</v>
      </c>
      <c r="C33" s="6"/>
      <c r="D33" s="6"/>
      <c r="E33" s="6"/>
    </row>
    <row r="34" ht="17" customHeight="1" spans="2:5" x14ac:dyDescent="0.25">
      <c r="B34" s="42"/>
      <c r="C34" s="6"/>
      <c r="D34" s="6"/>
      <c r="E34" s="6"/>
    </row>
    <row r="35" ht="17" customHeight="1" spans="2:5" x14ac:dyDescent="0.25">
      <c r="B35" s="5" t="s">
        <v>117</v>
      </c>
      <c r="C35" s="6"/>
      <c r="D35" s="5" t="s">
        <v>7</v>
      </c>
      <c r="E35" s="11"/>
    </row>
    <row r="36" ht="15" customHeight="1" x14ac:dyDescent="0.25"/>
    <row r="37" ht="15" customHeight="1" x14ac:dyDescent="0.25"/>
    <row r="38" ht="32" customHeight="1" spans="2:2" x14ac:dyDescent="0.25">
      <c r="B38" s="24" t="s">
        <v>32</v>
      </c>
    </row>
  </sheetData>
  <sheetProtection sheet="1" formatColumns="0" formatRows="0"/>
  <mergeCells count="17">
    <mergeCell ref="B3:C3"/>
    <mergeCell ref="D3:E3"/>
    <mergeCell ref="B4:C4"/>
    <mergeCell ref="B5:C5"/>
    <mergeCell ref="B17:E17"/>
    <mergeCell ref="B18:E18"/>
    <mergeCell ref="B19:E19"/>
    <mergeCell ref="B20:E20"/>
    <mergeCell ref="B21:E21"/>
    <mergeCell ref="B22:E22"/>
    <mergeCell ref="B23:E23"/>
    <mergeCell ref="B27:E27"/>
    <mergeCell ref="B28:E28"/>
    <mergeCell ref="C29:E30"/>
    <mergeCell ref="B29:B30"/>
    <mergeCell ref="C33:E34"/>
    <mergeCell ref="B33:B34"/>
  </mergeCells>
  <hyperlinks>
    <hyperlink ref="B38"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7"/>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119</v>
      </c>
      <c r="D2" s="2"/>
    </row>
    <row r="3" ht="22" customHeight="1" spans="3:4" x14ac:dyDescent="0.25">
      <c r="C3" s="3" t="s">
        <v>120</v>
      </c>
      <c r="D3" s="3"/>
    </row>
    <row r="4" ht="15" customHeight="1" x14ac:dyDescent="0.25"/>
    <row r="5" ht="4" customHeight="1" spans="2:4" x14ac:dyDescent="0.25">
      <c r="B5" s="4"/>
      <c r="C5" s="4"/>
      <c r="D5" s="4"/>
    </row>
    <row r="6" ht="15" customHeight="1" x14ac:dyDescent="0.25"/>
    <row r="7" ht="24" customHeight="1" spans="2:4" x14ac:dyDescent="0.25">
      <c r="B7" s="43" t="s">
        <v>121</v>
      </c>
      <c r="C7" s="43"/>
      <c r="D7" s="43"/>
    </row>
    <row r="8" ht="43" customHeight="1" spans="2:4" x14ac:dyDescent="0.25">
      <c r="B8" s="44" t="s">
        <v>122</v>
      </c>
      <c r="C8" s="44"/>
      <c r="D8" s="44"/>
    </row>
    <row r="9" ht="15" customHeight="1" x14ac:dyDescent="0.25"/>
    <row r="10" ht="15" customHeight="1" spans="2:4" x14ac:dyDescent="0.25">
      <c r="B10" s="12" t="s">
        <v>123</v>
      </c>
      <c r="C10" s="12"/>
      <c r="D10" s="12"/>
    </row>
    <row r="11" ht="43" customHeight="1" spans="2:4" x14ac:dyDescent="0.25">
      <c r="B11" s="45" t="s">
        <v>124</v>
      </c>
      <c r="C11" s="44" t="s">
        <v>125</v>
      </c>
      <c r="D11" s="44"/>
    </row>
    <row r="12" ht="82" customHeight="1" spans="2:4" x14ac:dyDescent="0.25">
      <c r="B12" s="45" t="s">
        <v>126</v>
      </c>
      <c r="C12" s="44" t="s">
        <v>127</v>
      </c>
      <c r="D12" s="44"/>
    </row>
    <row r="13" ht="82" customHeight="1" spans="2:4" x14ac:dyDescent="0.25">
      <c r="B13" s="45" t="s">
        <v>128</v>
      </c>
      <c r="C13" s="44" t="s">
        <v>129</v>
      </c>
      <c r="D13" s="44"/>
    </row>
    <row r="14" ht="82" customHeight="1" spans="2:4" x14ac:dyDescent="0.25">
      <c r="B14" s="45" t="s">
        <v>130</v>
      </c>
      <c r="C14" s="44" t="s">
        <v>131</v>
      </c>
      <c r="D14" s="44"/>
    </row>
    <row r="15" ht="17" customHeight="1" spans="2:4" x14ac:dyDescent="0.25">
      <c r="B15" s="45" t="s">
        <v>132</v>
      </c>
      <c r="C15" s="44" t="s">
        <v>133</v>
      </c>
      <c r="D15" s="44"/>
    </row>
    <row r="16" ht="30" customHeight="1" spans="2:4" x14ac:dyDescent="0.25">
      <c r="B16" s="45" t="s">
        <v>134</v>
      </c>
      <c r="C16" s="44" t="s">
        <v>135</v>
      </c>
      <c r="D16" s="44"/>
    </row>
    <row r="17" ht="15" customHeight="1" x14ac:dyDescent="0.25"/>
    <row r="18" ht="15" customHeight="1" spans="2:4" x14ac:dyDescent="0.25">
      <c r="B18" s="12" t="s">
        <v>136</v>
      </c>
      <c r="C18" s="12"/>
      <c r="D18" s="12"/>
    </row>
    <row r="19" ht="17" customHeight="1" spans="2:3" x14ac:dyDescent="0.25">
      <c r="B19" s="5" t="s">
        <v>137</v>
      </c>
      <c r="C19" s="46" t="s">
        <v>121</v>
      </c>
    </row>
    <row r="20" ht="17" customHeight="1" spans="2:3" x14ac:dyDescent="0.25">
      <c r="B20" s="5" t="s">
        <v>138</v>
      </c>
      <c r="C20" s="46" t="s">
        <v>139</v>
      </c>
    </row>
    <row r="21" ht="17" customHeight="1" spans="2:3" x14ac:dyDescent="0.25">
      <c r="B21" s="5" t="s">
        <v>140</v>
      </c>
      <c r="C21" s="46" t="s">
        <v>141</v>
      </c>
    </row>
    <row r="22" ht="17" customHeight="1" spans="2:3" x14ac:dyDescent="0.25">
      <c r="B22" s="5" t="s">
        <v>142</v>
      </c>
      <c r="C22" s="46" t="s">
        <v>143</v>
      </c>
    </row>
    <row r="23" ht="17" customHeight="1" spans="2:3" x14ac:dyDescent="0.25">
      <c r="B23" s="5" t="s">
        <v>144</v>
      </c>
      <c r="C23" s="46" t="s">
        <v>145</v>
      </c>
    </row>
    <row r="24" ht="17" customHeight="1" spans="3:3" x14ac:dyDescent="0.25">
      <c r="C24" s="46" t="s">
        <v>146</v>
      </c>
    </row>
    <row r="25" ht="17" customHeight="1" spans="3:3" x14ac:dyDescent="0.25">
      <c r="C25" s="46" t="s">
        <v>147</v>
      </c>
    </row>
    <row r="26" ht="17" customHeight="1" spans="3:3" x14ac:dyDescent="0.25">
      <c r="C26" s="46" t="s">
        <v>148</v>
      </c>
    </row>
    <row r="27" ht="17" customHeight="1" spans="3:3" x14ac:dyDescent="0.25">
      <c r="C27" s="46" t="s">
        <v>149</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 ref="C26" r:id="rId8"/>
    <hyperlink ref="C27" r:id="rId9"/>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Surfaces</vt:lpstr>
      <vt:lpstr>Materials</vt:lpstr>
      <vt:lpstr>Labor and job</vt:lpstr>
      <vt:lpstr>Quote</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Painting Estimate Template (Excel)</dc:title>
  <dc:subject>Surfaces by length, height and count, less openings, give the paint area for your number of coats, and gallons follow from the coverage figure you enter. Paint, primer, sundries and labor at your own production rate roll up to a bid price at your target margin, with a one-page quote for the client.</dc:subject>
  <dc:description>Free template from https://framingandfigures.com/templates/painting-estimate-template/</dc:description>
  <cp:keywords>painting estimate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