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pplication for Payment" state="visible" r:id="rId4"/>
    <sheet sheetId="2" name="Schedule of values" state="visible" r:id="rId5"/>
    <sheet sheetId="3" name="About this template" state="visible" r:id="rId6"/>
  </sheets>
  <definedNames>
    <definedName name="_xlnm.Print_Area" localSheetId="0">'Application for Payment'!$A$1:$H$49</definedName>
    <definedName name="_xlnm.Print_Titles" localSheetId="0">'Application for Payment'!$1:$8</definedName>
    <definedName name="_xlnm.Print_Area" localSheetId="1">'Schedule of values'!$A$1:$L$45</definedName>
    <definedName name="_xlnm.Print_Titles" localSheetId="1">'Schedule of values'!$12:$12</definedName>
    <definedName name="_xlnm.Print_Area" localSheetId="2">'About this template'!$A$1:$E$26</definedName>
  </definedNames>
  <calcPr calcId="171027" fullCalcOnLoad="1"/>
</workbook>
</file>

<file path=xl/sharedStrings.xml><?xml version="1.0" encoding="utf-8"?>
<sst xmlns="http://schemas.openxmlformats.org/spreadsheetml/2006/main" count="114" uniqueCount="105">
  <si>
    <t>YOUR LOGO</t>
  </si>
  <si>
    <t>Your Company Name</t>
  </si>
  <si>
    <t>APPLICATION FOR PAYMENT</t>
  </si>
  <si>
    <t>Street address · City, State ZIP</t>
  </si>
  <si>
    <t>APPLICATION NO.</t>
  </si>
  <si>
    <t>Phone · Email · License no.</t>
  </si>
  <si>
    <t>PERIOD TO</t>
  </si>
  <si>
    <t>DATE</t>
  </si>
  <si>
    <t>OWNER</t>
  </si>
  <si>
    <t>Pale yellow cells are yours to fill in</t>
  </si>
  <si>
    <t>PROJECT</t>
  </si>
  <si>
    <t>All other cells are locked</t>
  </si>
  <si>
    <t>CONTRACT (TITLE AND DATE)</t>
  </si>
  <si>
    <t>CONTRACT</t>
  </si>
  <si>
    <t>Original contract sum</t>
  </si>
  <si>
    <t>Example amount: replace it with your contract sum</t>
  </si>
  <si>
    <t>Net change by approved change orders</t>
  </si>
  <si>
    <t>Only change orders both parties have signed</t>
  </si>
  <si>
    <t>Contract sum to date</t>
  </si>
  <si>
    <t>Original contract sum plus the change orders</t>
  </si>
  <si>
    <t>WORK AND MATERIALS TO DATE</t>
  </si>
  <si>
    <t>Work completed to date</t>
  </si>
  <si>
    <t>Schedule of values: earlier applications plus this period</t>
  </si>
  <si>
    <t>Materials presently stored, not yet installed</t>
  </si>
  <si>
    <t>Schedule of values: materials presently stored</t>
  </si>
  <si>
    <t>Total completed and stored to date</t>
  </si>
  <si>
    <t>Work completed plus materials stored</t>
  </si>
  <si>
    <t>Percent complete</t>
  </si>
  <si>
    <t>Of the contract sum to date</t>
  </si>
  <si>
    <t>RETAINAGE</t>
  </si>
  <si>
    <t>Retainage on completed work</t>
  </si>
  <si>
    <t>Example rate. Use your contract's rate; state law may cap it</t>
  </si>
  <si>
    <t>Retainage on stored materials</t>
  </si>
  <si>
    <t>Example rate. Use your contract's rate for stored materials</t>
  </si>
  <si>
    <t>Total retainage held to date</t>
  </si>
  <si>
    <t>Retainage on work plus retainage on stored materials</t>
  </si>
  <si>
    <t>PAYMENT</t>
  </si>
  <si>
    <t>Total earned less retainage</t>
  </si>
  <si>
    <t>Completed and stored, less total retainage</t>
  </si>
  <si>
    <t>Less previous payments certified</t>
  </si>
  <si>
    <t>Example amount: the certified total of every earlier application</t>
  </si>
  <si>
    <t>Current payment due</t>
  </si>
  <si>
    <t>Total earned less retainage, less previous payments</t>
  </si>
  <si>
    <t>Balance to finish, including retainage</t>
  </si>
  <si>
    <t>Contract sum to date, less completed and stored, plus retainage</t>
  </si>
  <si>
    <t>CHECKS</t>
  </si>
  <si>
    <t>Billed more than the contract sum to date?</t>
  </si>
  <si>
    <t>A credit rather than a payment?</t>
  </si>
  <si>
    <t>Schedule of values total differs from the contract sum to date?</t>
  </si>
  <si>
    <t>SIGNATURE</t>
  </si>
  <si>
    <t>NOTARY BLOCK, IF YOUR OWNER REQUIRES ONE</t>
  </si>
  <si>
    <t>CONTRACTOR SIGNATURE</t>
  </si>
  <si>
    <t>STATE</t>
  </si>
  <si>
    <t>COUNTY</t>
  </si>
  <si>
    <t>PRINTED NAME AND TITLE</t>
  </si>
  <si>
    <t>SWORN BEFORE ME ON</t>
  </si>
  <si>
    <t>NOTARY SIGNATURE</t>
  </si>
  <si>
    <t>COMMISSION EXPIRES</t>
  </si>
  <si>
    <t>Free template from Framing &amp; Figures · framingandfigures.com/templates/</t>
  </si>
  <si>
    <t>SCHEDULE OF VALUES</t>
  </si>
  <si>
    <t>ITEM</t>
  </si>
  <si>
    <t>DESCRIPTION OF WORK</t>
  </si>
  <si>
    <t>SCHEDULED VALUE</t>
  </si>
  <si>
    <t>FROM PREVIOUS APPLICATION</t>
  </si>
  <si>
    <t>THIS PERIOD</t>
  </si>
  <si>
    <t>MATERIALS PRESENTLY STORED</t>
  </si>
  <si>
    <t>COMPLETED AND STORED TO DATE</t>
  </si>
  <si>
    <t>PERCENT</t>
  </si>
  <si>
    <t>BALANCE TO FINISH</t>
  </si>
  <si>
    <t>Example: sitework</t>
  </si>
  <si>
    <t>Example: concrete and foundations</t>
  </si>
  <si>
    <t>Example: framing</t>
  </si>
  <si>
    <t>Example: plumbing, HVAC and electrical</t>
  </si>
  <si>
    <t>Example: interior finishes</t>
  </si>
  <si>
    <t>Totals</t>
  </si>
  <si>
    <t>ABOUT THIS TEMPLATE</t>
  </si>
  <si>
    <t>What the file does, how to use it and where to learn more</t>
  </si>
  <si>
    <t>Pay Application Template (Excel)</t>
  </si>
  <si>
    <t>One application for payment with its schedule of values, retainage at its own rate on work completed and stored materials, previous payments, the current payment due, a signature block and an optional notary block.</t>
  </si>
  <si>
    <t>HOW TO USE IT</t>
  </si>
  <si>
    <t>STEP 1</t>
  </si>
  <si>
    <t>On the Application for Payment sheet, fill in the yellow letterhead, the application number and dates, the owner, the project and the contract, and insert your logo where each sheet says YOUR LOGO. To remove the YOUR LOGO text, choose Review &gt; Unprotect Sheet (there is no password), then protect the sheet again. The Schedule of values repeats your company, the application number and the period.</t>
  </si>
  <si>
    <t>STEP 2</t>
  </si>
  <si>
    <t>On the Schedule of values, give each line of work its scheduled value, what earlier applications billed, what you bill this period and the materials stored but not yet installed. Its totals feed the Application for Payment sheet.</t>
  </si>
  <si>
    <t>STEP 3</t>
  </si>
  <si>
    <t>Enter your contract sum, the approved change orders, your contract's retainage rates and the payments already certified. Check the current payment due, then sign. Fill in the notary block only if your owner asks for one.</t>
  </si>
  <si>
    <t>EXAMPLE FIGURES</t>
  </si>
  <si>
    <t>The five example lines, the $250,000.00 contract sum, the 10% retainage on work and 10% on stored materials, and the $90,000.00 of previous payments are the retainage calculator's worked example: illustrative figures, not recommendations. Neither rate is a legal or standard one. Replace them with your own.</t>
  </si>
  <si>
    <t>VERSION</t>
  </si>
  <si>
    <t>v2, 2026-09-24</t>
  </si>
  <si>
    <t>LICENSE</t>
  </si>
  <si>
    <t>© Harmony For Humanity LLC. Free for use in your business; not for resale.</t>
  </si>
  <si>
    <t>LINKS</t>
  </si>
  <si>
    <t>TEMPLATE PAGE</t>
  </si>
  <si>
    <t>CALCULATOR</t>
  </si>
  <si>
    <t>Retainage calculator</t>
  </si>
  <si>
    <t>GUIDE</t>
  </si>
  <si>
    <t>Retainage in construction</t>
  </si>
  <si>
    <t>ALL TEMPLATES</t>
  </si>
  <si>
    <t>framingandfigures.com/templates/</t>
  </si>
  <si>
    <t>RELATED TEMPLATES</t>
  </si>
  <si>
    <t>Contractor Invoice Template (Excel)</t>
  </si>
  <si>
    <t>Change Order Form (Word)</t>
  </si>
  <si>
    <t>Construction Estimate Template (Excel)</t>
  </si>
  <si>
    <t>Construction Schedule Template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</si>
</sst>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d/yyyy"/>
    <numFmt numFmtId="165" formatCode="$#,##0.00"/>
  </numFmts>
  <fonts count="12" x14ac:knownFonts="1">
    <font>
      <sz val="10"/>
      <color rgb="FF111111"/>
      <name val="Arial"/>
      <family val="2"/>
    </font>
    <font>
      <color rgb="FF111111"/>
      <sz val="10"/>
      <name val="Arial"/>
    </font>
    <font>
      <b/>
      <color rgb="FF5B6068"/>
      <sz val="7"/>
      <name val="Arial"/>
    </font>
    <font>
      <b/>
      <color rgb="FF111111"/>
      <sz val="14"/>
      <name val="Arial"/>
    </font>
    <font>
      <b/>
      <color rgb="FF111111"/>
      <sz val="22"/>
      <name val="Arial"/>
    </font>
    <font>
      <b/>
      <color rgb="FF5B6068"/>
      <sz val="8"/>
      <name val="Arial"/>
    </font>
    <font>
      <color rgb="FF5B6068"/>
      <sz val="8"/>
      <name val="Arial"/>
    </font>
    <font>
      <b/>
      <color rgb="FFFFFFFF"/>
      <sz val="8"/>
      <name val="Arial"/>
    </font>
    <font>
      <b/>
      <color rgb="FF111111"/>
      <sz val="10"/>
      <name val="Arial"/>
    </font>
    <font>
      <b/>
      <color rgb="FF111111"/>
      <sz val="11"/>
      <name val="Arial"/>
    </font>
    <font>
      <color rgb="FF5B6068"/>
      <sz val="9"/>
      <name val="Arial"/>
    </font>
    <font>
      <u/>
      <color rgb="FF111111"/>
      <sz val="10"/>
      <name val="Arial"/>
    </font>
  </fonts>
  <fills count="7">
    <fill>
      <patternFill patternType="none"/>
    </fill>
    <fill>
      <patternFill patternType="gray125"/>
    </fill>
    <fill>
      <patternFill patternType="solid">
        <fgColor rgb="FFFFF9DD"/>
      </patternFill>
    </fill>
    <fill>
      <patternFill patternType="solid">
        <fgColor rgb="FFFFD400"/>
      </patternFill>
    </fill>
    <fill>
      <patternFill patternType="solid">
        <fgColor rgb="FFFFFFFF"/>
      </patternFill>
    </fill>
    <fill>
      <patternFill patternType="solid">
        <fgColor rgb="FF1F2226"/>
      </patternFill>
    </fill>
    <fill>
      <patternFill patternType="solid">
        <fgColor rgb="FFF6F6F2"/>
      </patternFill>
    </fill>
  </fills>
  <borders count="6">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right/>
      <top/>
      <bottom style="thin">
        <color rgb="FFDAD8CF"/>
      </bottom>
      <diagonal/>
    </border>
    <border>
      <left/>
      <right/>
      <top style="double">
        <color rgb="FF111111"/>
      </top>
      <bottom/>
      <diagonal/>
    </border>
    <border>
      <left style="thin">
        <color rgb="FFFFFFFF"/>
      </left>
      <right style="thin">
        <color rgb="FFFFFFFF"/>
      </right>
      <top/>
      <bottom style="thin">
        <color rgb="FFDAD8CF"/>
      </bottom>
      <diagonal/>
    </border>
  </borders>
  <cellStyleXfs count="1">
    <xf numFmtId="0" fontId="0" fillId="0" borderId="0"/>
  </cellStyleXfs>
  <cellXfs count="45">
    <xf numFmtId="0" fontId="0" fillId="0" borderId="0" xfId="0"/>
    <xf numFmtId="0" fontId="1" fillId="0" borderId="0" xfId="0" applyFont="1"/>
    <xf numFmtId="0" fontId="2" fillId="0" borderId="0" xfId="0" applyFont="1" applyAlignment="1" applyProtection="1">
      <alignment vertical="bottom"/>
    </xf>
    <xf numFmtId="0" fontId="3" fillId="2" borderId="1" xfId="0" applyFont="1" applyFill="1" applyBorder="1" applyAlignment="1" applyProtection="1">
      <alignment horizontal="left" vertical="center" indent="1"/>
      <protection locked="0"/>
    </xf>
    <xf numFmtId="0" fontId="4" fillId="0" borderId="0" xfId="0" applyFont="1" applyAlignment="1">
      <alignment horizontal="right" vertical="center"/>
    </xf>
    <xf numFmtId="0" fontId="1" fillId="2" borderId="1" xfId="0" applyFont="1" applyFill="1" applyBorder="1" applyAlignment="1" applyProtection="1">
      <alignment horizontal="left" vertical="center" indent="1"/>
      <protection locked="0"/>
    </xf>
    <xf numFmtId="0" fontId="5" fillId="0" borderId="0" xfId="0" applyFont="1" applyAlignment="1">
      <alignment horizontal="right" vertical="center"/>
    </xf>
    <xf numFmtId="0" fontId="1" fillId="2" borderId="1" xfId="0" applyFont="1" applyFill="1" applyBorder="1" applyAlignment="1" applyProtection="1">
      <alignment horizontal="right" vertical="center"/>
      <protection locked="0"/>
    </xf>
    <xf numFmtId="164" fontId="1" fillId="2" borderId="1" xfId="0" applyNumberFormat="1" applyFont="1" applyFill="1" applyBorder="1" applyAlignment="1" applyProtection="1">
      <alignment horizontal="right" vertical="center"/>
      <protection locked="0"/>
    </xf>
    <xf numFmtId="0" fontId="1" fillId="3" borderId="0" xfId="0" applyFont="1" applyFill="1"/>
    <xf numFmtId="0" fontId="5" fillId="0" borderId="0" xfId="0" applyFont="1" applyAlignment="1">
      <alignment vertical="center"/>
    </xf>
    <xf numFmtId="0" fontId="1" fillId="2" borderId="1" xfId="0" applyFont="1" applyFill="1" applyBorder="1" applyProtection="1"/>
    <xf numFmtId="0" fontId="6" fillId="0" borderId="0" xfId="0" applyFont="1" applyAlignment="1">
      <alignment vertical="center"/>
    </xf>
    <xf numFmtId="0" fontId="1" fillId="4" borderId="2" xfId="0" applyFont="1" applyFill="1" applyBorder="1"/>
    <xf numFmtId="0" fontId="7" fillId="5" borderId="0" xfId="0" applyFont="1" applyFill="1" applyAlignment="1">
      <alignment vertical="center" indent="1"/>
    </xf>
    <xf numFmtId="0" fontId="1" fillId="0" borderId="3" xfId="0" applyFont="1" applyBorder="1" applyAlignment="1">
      <alignment vertical="center"/>
    </xf>
    <xf numFmtId="165" fontId="1" fillId="2" borderId="1" xfId="0" applyNumberFormat="1" applyFont="1" applyFill="1" applyBorder="1" applyAlignment="1" applyProtection="1">
      <alignment horizontal="right" vertical="center"/>
      <protection locked="0"/>
    </xf>
    <xf numFmtId="0" fontId="8" fillId="0" borderId="3" xfId="0" applyFont="1" applyBorder="1" applyAlignment="1">
      <alignment vertical="center"/>
    </xf>
    <xf numFmtId="165" fontId="8" fillId="4" borderId="3" xfId="0" applyNumberFormat="1" applyFont="1" applyFill="1" applyBorder="1" applyAlignment="1" applyProtection="1">
      <alignment horizontal="right" vertical="center"/>
    </xf>
    <xf numFmtId="165" fontId="1" fillId="4" borderId="3" xfId="0" applyNumberFormat="1" applyFont="1" applyFill="1" applyBorder="1" applyAlignment="1" applyProtection="1">
      <alignment horizontal="right" vertical="center"/>
    </xf>
    <xf numFmtId="10" fontId="1" fillId="4" borderId="3" xfId="0" applyNumberFormat="1" applyFont="1" applyFill="1" applyBorder="1" applyAlignment="1" applyProtection="1">
      <alignment horizontal="right" vertical="center"/>
    </xf>
    <xf numFmtId="10" fontId="1" fillId="2" borderId="1" xfId="0" applyNumberFormat="1" applyFont="1" applyFill="1" applyBorder="1" applyAlignment="1" applyProtection="1">
      <alignment horizontal="right" vertical="center"/>
      <protection locked="0"/>
    </xf>
    <xf numFmtId="0" fontId="9" fillId="3" borderId="4" xfId="0" applyFont="1" applyFill="1" applyBorder="1" applyAlignment="1">
      <alignment vertical="center"/>
    </xf>
    <xf numFmtId="165" fontId="9" fillId="3" borderId="4" xfId="0" applyNumberFormat="1" applyFont="1" applyFill="1" applyBorder="1" applyAlignment="1" applyProtection="1">
      <alignment horizontal="right" vertical="center"/>
    </xf>
    <xf numFmtId="0" fontId="1" fillId="4" borderId="3" xfId="0" applyFont="1" applyFill="1" applyBorder="1" applyAlignment="1" applyProtection="1">
      <alignment vertical="center"/>
    </xf>
    <xf numFmtId="0" fontId="1" fillId="0" borderId="3" xfId="0" applyFont="1" applyBorder="1" applyAlignment="1">
      <alignment vertical="center" wrapText="1"/>
    </xf>
    <xf numFmtId="0" fontId="6" fillId="0" borderId="0" xfId="0" applyFont="1" applyAlignment="1" applyProtection="1">
      <alignment vertical="bottom"/>
    </xf>
    <xf numFmtId="0" fontId="3" fillId="4" borderId="0" xfId="0" applyFont="1" applyFill="1" applyAlignment="1" applyProtection="1">
      <alignment horizontal="left" vertical="center" indent="1"/>
    </xf>
    <xf numFmtId="0" fontId="1" fillId="4" borderId="0" xfId="0" applyFont="1" applyFill="1" applyAlignment="1" applyProtection="1">
      <alignment horizontal="left" vertical="center" indent="1"/>
    </xf>
    <xf numFmtId="0" fontId="1" fillId="4" borderId="3" xfId="0" applyFont="1" applyFill="1" applyBorder="1" applyAlignment="1" applyProtection="1">
      <alignment horizontal="right" vertical="center"/>
    </xf>
    <xf numFmtId="164" fontId="1" fillId="4" borderId="3" xfId="0" applyNumberFormat="1" applyFont="1" applyFill="1" applyBorder="1" applyAlignment="1" applyProtection="1">
      <alignment horizontal="right" vertical="center"/>
    </xf>
    <xf numFmtId="0" fontId="7" fillId="5" borderId="0" xfId="0" applyFont="1" applyFill="1" applyAlignment="1">
      <alignment horizontal="right" vertical="center" wrapText="1"/>
    </xf>
    <xf numFmtId="0" fontId="7" fillId="5" borderId="0" xfId="0" applyFont="1" applyFill="1" applyAlignment="1">
      <alignment horizontal="left" vertical="center" wrapText="1" indent="1"/>
    </xf>
    <xf numFmtId="0" fontId="1" fillId="2" borderId="5" xfId="0" applyFont="1" applyFill="1" applyBorder="1" applyAlignment="1" applyProtection="1">
      <alignment horizontal="right" vertical="center"/>
      <protection locked="0"/>
    </xf>
    <xf numFmtId="0" fontId="1" fillId="2" borderId="5" xfId="0" applyFont="1" applyFill="1" applyBorder="1" applyAlignment="1" applyProtection="1">
      <alignment horizontal="left" vertical="center" indent="1"/>
      <protection locked="0"/>
    </xf>
    <xf numFmtId="165" fontId="1" fillId="2" borderId="5" xfId="0" applyNumberFormat="1" applyFont="1" applyFill="1" applyBorder="1" applyAlignment="1" applyProtection="1">
      <alignment horizontal="right" vertical="center"/>
      <protection locked="0"/>
    </xf>
    <xf numFmtId="165" fontId="1" fillId="6" borderId="3" xfId="0" applyNumberFormat="1" applyFont="1" applyFill="1" applyBorder="1" applyAlignment="1" applyProtection="1">
      <alignment horizontal="right" vertical="center"/>
    </xf>
    <xf numFmtId="10" fontId="1" fillId="6" borderId="3" xfId="0" applyNumberFormat="1" applyFont="1" applyFill="1" applyBorder="1" applyAlignment="1" applyProtection="1">
      <alignment horizontal="right" vertical="center"/>
    </xf>
    <xf numFmtId="10" fontId="9" fillId="3" borderId="4" xfId="0" applyNumberFormat="1" applyFont="1" applyFill="1" applyBorder="1" applyAlignment="1" applyProtection="1">
      <alignment horizontal="right" vertical="center"/>
    </xf>
    <xf numFmtId="0" fontId="4" fillId="0" borderId="0" xfId="0" applyFont="1" applyAlignment="1">
      <alignment horizontal="right"/>
    </xf>
    <xf numFmtId="0" fontId="10" fillId="0" borderId="0" xfId="0" applyFont="1" applyAlignment="1">
      <alignment horizontal="right"/>
    </xf>
    <xf numFmtId="0" fontId="3" fillId="0" borderId="0" xfId="0" applyFont="1" applyAlignment="1" applyProtection="1">
      <alignment vertical="center"/>
    </xf>
    <xf numFmtId="0" fontId="1" fillId="0" borderId="0" xfId="0" applyFont="1" applyAlignment="1" applyProtection="1">
      <alignment vertical="top" wrapText="1"/>
    </xf>
    <xf numFmtId="0" fontId="5" fillId="0" borderId="0" xfId="0" applyFont="1" applyAlignment="1">
      <alignment vertical="top"/>
    </xf>
    <xf numFmtId="0" fontId="11"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pay-application-template/?utm_source=template&amp;utm_medium=xlsx&amp;utm_campaign=pay-application-template&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48</xdr:row>
      <xdr:rowOff>28575</xdr:rowOff>
    </xdr:from>
    <xdr:ext cx="1143000" cy="195588"/>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44</xdr:row>
      <xdr:rowOff>28575</xdr:rowOff>
    </xdr:from>
    <xdr:ext cx="1143000" cy="195588"/>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pay-application-template/?utm_source=template&amp;utm_medium=xlsx&amp;utm_campaign=pay-application-template&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pay-application-template/?utm_source=template&amp;utm_medium=xlsx&amp;utm_campaign=pay-application-template&amp;utm_content=foote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framingandfigures.com/templates/pay-application-template/?utm_source=template&amp;utm_medium=xlsx&amp;utm_campaign=pay-application-template&amp;utm_content=about" TargetMode="External"/><Relationship Id="rId2" Type="http://schemas.openxmlformats.org/officeDocument/2006/relationships/hyperlink" Target="https://framingandfigures.com/tools/retainage-calculator/?utm_source=template&amp;utm_medium=xlsx&amp;utm_campaign=pay-application-template&amp;utm_content=about" TargetMode="External"/><Relationship Id="rId3" Type="http://schemas.openxmlformats.org/officeDocument/2006/relationships/hyperlink" Target="https://framingandfigures.com/guides/retainage-in-construction/?utm_source=template&amp;utm_medium=xlsx&amp;utm_campaign=pay-application-template&amp;utm_content=about" TargetMode="External"/><Relationship Id="rId4" Type="http://schemas.openxmlformats.org/officeDocument/2006/relationships/hyperlink" Target="https://framingandfigures.com/templates/?utm_source=template&amp;utm_medium=xlsx&amp;utm_campaign=pay-application-template&amp;utm_content=about" TargetMode="External"/><Relationship Id="rId5" Type="http://schemas.openxmlformats.org/officeDocument/2006/relationships/hyperlink" Target="https://framingandfigures.com/templates/contractor-invoice-template/?utm_source=template&amp;utm_medium=xlsx&amp;utm_campaign=pay-application-template&amp;utm_content=about" TargetMode="External"/><Relationship Id="rId6" Type="http://schemas.openxmlformats.org/officeDocument/2006/relationships/hyperlink" Target="https://framingandfigures.com/templates/change-order-form/?utm_source=template&amp;utm_medium=xlsx&amp;utm_campaign=pay-application-template&amp;utm_content=about" TargetMode="External"/><Relationship Id="rId7" Type="http://schemas.openxmlformats.org/officeDocument/2006/relationships/hyperlink" Target="https://framingandfigures.com/templates/construction-estimate-template/?utm_source=template&amp;utm_medium=xlsx&amp;utm_campaign=pay-application-template&amp;utm_content=about" TargetMode="External"/><Relationship Id="rId8" Type="http://schemas.openxmlformats.org/officeDocument/2006/relationships/hyperlink" Target="https://framingandfigures.com/templates/construction-schedule-template/?utm_source=template&amp;utm_medium=xlsx&amp;utm_campaign=pay-application-template&amp;utm_content=about" TargetMode="External"/><Relationship Id="rId9"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9"/>
  <sheetViews>
    <sheetView workbookViewId="0" showGridLines="0"/>
  </sheetViews>
  <sheetFormatPr defaultRowHeight="15" outlineLevelRow="0" outlineLevelCol="0" x14ac:dyDescent="55"/>
  <cols>
    <col min="1" max="1" width="3" style="1" customWidth="1"/>
    <col min="2" max="2" width="34" style="1" customWidth="1"/>
    <col min="3" max="3" width="14" style="1" customWidth="1"/>
    <col min="4" max="4" width="15" style="1" customWidth="1"/>
    <col min="5" max="5" width="3" style="1" customWidth="1"/>
    <col min="6" max="6" width="20" style="1" customWidth="1"/>
    <col min="7" max="7" width="27" style="1" customWidth="1"/>
    <col min="8" max="8" width="3" style="1" customWidth="1"/>
  </cols>
  <sheetData>
    <row r="1" ht="15" customHeight="1" x14ac:dyDescent="0.25"/>
    <row r="2" ht="36" customHeight="1" spans="2:2" x14ac:dyDescent="0.25">
      <c r="B2" s="2" t="s">
        <v>0</v>
      </c>
    </row>
    <row r="3" ht="30" customHeight="1" spans="2:7" x14ac:dyDescent="0.25">
      <c r="B3" s="3" t="s">
        <v>1</v>
      </c>
      <c r="C3" s="3"/>
      <c r="D3" s="4" t="s">
        <v>2</v>
      </c>
      <c r="E3" s="4"/>
      <c r="F3" s="4"/>
      <c r="G3" s="4"/>
    </row>
    <row r="4" ht="17" customHeight="1" spans="2:7" x14ac:dyDescent="0.25">
      <c r="B4" s="5" t="s">
        <v>3</v>
      </c>
      <c r="C4" s="5"/>
      <c r="F4" s="6" t="s">
        <v>4</v>
      </c>
      <c r="G4" s="7"/>
    </row>
    <row r="5" ht="17" customHeight="1" spans="2:7" x14ac:dyDescent="0.25">
      <c r="B5" s="5" t="s">
        <v>5</v>
      </c>
      <c r="C5" s="5"/>
      <c r="F5" s="6" t="s">
        <v>6</v>
      </c>
      <c r="G5" s="8"/>
    </row>
    <row r="6" ht="17" customHeight="1" spans="6:7" x14ac:dyDescent="0.25">
      <c r="F6" s="6" t="s">
        <v>7</v>
      </c>
      <c r="G6" s="8"/>
    </row>
    <row r="7" ht="15" customHeight="1" x14ac:dyDescent="0.25"/>
    <row r="8" ht="4" customHeight="1" spans="2:7" x14ac:dyDescent="0.25">
      <c r="B8" s="9"/>
      <c r="C8" s="9"/>
      <c r="D8" s="9"/>
      <c r="E8" s="9"/>
      <c r="F8" s="9"/>
      <c r="G8" s="9"/>
    </row>
    <row r="9" ht="15" customHeight="1" x14ac:dyDescent="0.25"/>
    <row r="10" ht="17" customHeight="1" spans="2:7" x14ac:dyDescent="0.25">
      <c r="B10" s="10" t="s">
        <v>8</v>
      </c>
      <c r="C10" s="5"/>
      <c r="D10" s="5"/>
      <c r="F10" s="11"/>
      <c r="G10" s="12" t="s">
        <v>9</v>
      </c>
    </row>
    <row r="11" ht="17" customHeight="1" spans="2:7" x14ac:dyDescent="0.25">
      <c r="B11" s="10" t="s">
        <v>10</v>
      </c>
      <c r="C11" s="5"/>
      <c r="D11" s="5"/>
      <c r="F11" s="13"/>
      <c r="G11" s="12" t="s">
        <v>11</v>
      </c>
    </row>
    <row r="12" ht="17" customHeight="1" spans="2:4" x14ac:dyDescent="0.25">
      <c r="B12" s="10" t="s">
        <v>12</v>
      </c>
      <c r="C12" s="5"/>
      <c r="D12" s="5"/>
    </row>
    <row r="13" ht="10" customHeight="1" x14ac:dyDescent="0.25"/>
    <row r="14" ht="15" customHeight="1" spans="2:7" x14ac:dyDescent="0.25">
      <c r="B14" s="14" t="s">
        <v>13</v>
      </c>
      <c r="C14" s="14"/>
      <c r="D14" s="14"/>
      <c r="E14" s="14"/>
      <c r="F14" s="14"/>
      <c r="G14" s="14"/>
    </row>
    <row r="15" ht="15" customHeight="1" spans="2:7" x14ac:dyDescent="0.25">
      <c r="B15" s="15" t="s">
        <v>14</v>
      </c>
      <c r="C15" s="15"/>
      <c r="D15" s="16">
        <v>250000</v>
      </c>
      <c r="F15" s="12" t="s">
        <v>15</v>
      </c>
      <c r="G15" s="12"/>
    </row>
    <row r="16" ht="15" customHeight="1" spans="2:7" x14ac:dyDescent="0.25">
      <c r="B16" s="15" t="s">
        <v>16</v>
      </c>
      <c r="C16" s="15"/>
      <c r="D16" s="16">
        <v>0</v>
      </c>
      <c r="F16" s="12" t="s">
        <v>17</v>
      </c>
      <c r="G16" s="12"/>
    </row>
    <row r="17" ht="15" customHeight="1" spans="2:7" x14ac:dyDescent="0.25">
      <c r="B17" s="17" t="s">
        <v>18</v>
      </c>
      <c r="C17" s="17"/>
      <c r="D17" s="18">
        <f>ROUND(D15+D16,2)</f>
        <v>250000</v>
      </c>
      <c r="F17" s="12" t="s">
        <v>19</v>
      </c>
      <c r="G17" s="12"/>
    </row>
    <row r="18" ht="10" customHeight="1" x14ac:dyDescent="0.25"/>
    <row r="19" ht="15" customHeight="1" spans="2:7" x14ac:dyDescent="0.25">
      <c r="B19" s="14" t="s">
        <v>20</v>
      </c>
      <c r="C19" s="14"/>
      <c r="D19" s="14"/>
      <c r="E19" s="14"/>
      <c r="F19" s="14"/>
      <c r="G19" s="14"/>
    </row>
    <row r="20" ht="15" customHeight="1" spans="2:7" x14ac:dyDescent="0.25">
      <c r="B20" s="15" t="s">
        <v>21</v>
      </c>
      <c r="C20" s="15"/>
      <c r="D20" s="19">
        <f>ROUND('Schedule of values'!E43+'Schedule of values'!F43,2)</f>
        <v>125000</v>
      </c>
      <c r="F20" s="12" t="s">
        <v>22</v>
      </c>
      <c r="G20" s="12"/>
    </row>
    <row r="21" ht="15" customHeight="1" spans="2:7" x14ac:dyDescent="0.25">
      <c r="B21" s="15" t="s">
        <v>23</v>
      </c>
      <c r="C21" s="15"/>
      <c r="D21" s="19">
        <f>'Schedule of values'!G43</f>
        <v>10000</v>
      </c>
      <c r="F21" s="12" t="s">
        <v>24</v>
      </c>
      <c r="G21" s="12"/>
    </row>
    <row r="22" ht="15" customHeight="1" spans="2:7" x14ac:dyDescent="0.25">
      <c r="B22" s="17" t="s">
        <v>25</v>
      </c>
      <c r="C22" s="17"/>
      <c r="D22" s="18">
        <f>ROUND(D20+D21,2)</f>
        <v>135000</v>
      </c>
      <c r="F22" s="12" t="s">
        <v>26</v>
      </c>
      <c r="G22" s="12"/>
    </row>
    <row r="23" ht="15" customHeight="1" spans="2:7" x14ac:dyDescent="0.25">
      <c r="B23" s="15" t="s">
        <v>27</v>
      </c>
      <c r="C23" s="15"/>
      <c r="D23" s="20">
        <f>IF(D17&gt;0,D22/D17,"")</f>
        <v>0.54</v>
      </c>
      <c r="F23" s="12" t="s">
        <v>28</v>
      </c>
      <c r="G23" s="12"/>
    </row>
    <row r="24" ht="10" customHeight="1" x14ac:dyDescent="0.25"/>
    <row r="25" ht="15" customHeight="1" spans="2:7" x14ac:dyDescent="0.25">
      <c r="B25" s="14" t="s">
        <v>29</v>
      </c>
      <c r="C25" s="14"/>
      <c r="D25" s="14"/>
      <c r="E25" s="14"/>
      <c r="F25" s="14"/>
      <c r="G25" s="14"/>
    </row>
    <row r="26" ht="15" customHeight="1" spans="2:7" x14ac:dyDescent="0.25">
      <c r="B26" s="15" t="s">
        <v>30</v>
      </c>
      <c r="C26" s="21">
        <v>0.1</v>
      </c>
      <c r="D26" s="19">
        <f>ROUND(D20*C26,2)</f>
        <v>12500</v>
      </c>
      <c r="F26" s="12" t="s">
        <v>31</v>
      </c>
      <c r="G26" s="12"/>
    </row>
    <row r="27" ht="15" customHeight="1" spans="2:7" x14ac:dyDescent="0.25">
      <c r="B27" s="15" t="s">
        <v>32</v>
      </c>
      <c r="C27" s="21">
        <v>0.1</v>
      </c>
      <c r="D27" s="19">
        <f>ROUND(D21*C27,2)</f>
        <v>1000</v>
      </c>
      <c r="F27" s="12" t="s">
        <v>33</v>
      </c>
      <c r="G27" s="12"/>
    </row>
    <row r="28" ht="15" customHeight="1" spans="2:7" x14ac:dyDescent="0.25">
      <c r="B28" s="17" t="s">
        <v>34</v>
      </c>
      <c r="C28" s="17"/>
      <c r="D28" s="18">
        <f>ROUND(D26+D27,2)</f>
        <v>13500</v>
      </c>
      <c r="F28" s="12" t="s">
        <v>35</v>
      </c>
      <c r="G28" s="12"/>
    </row>
    <row r="29" ht="10" customHeight="1" x14ac:dyDescent="0.25"/>
    <row r="30" ht="15" customHeight="1" spans="2:7" x14ac:dyDescent="0.25">
      <c r="B30" s="14" t="s">
        <v>36</v>
      </c>
      <c r="C30" s="14"/>
      <c r="D30" s="14"/>
      <c r="E30" s="14"/>
      <c r="F30" s="14"/>
      <c r="G30" s="14"/>
    </row>
    <row r="31" ht="15" customHeight="1" spans="2:7" x14ac:dyDescent="0.25">
      <c r="B31" s="15" t="s">
        <v>37</v>
      </c>
      <c r="C31" s="15"/>
      <c r="D31" s="19">
        <f>ROUND(D22-D28,2)</f>
        <v>121500</v>
      </c>
      <c r="F31" s="12" t="s">
        <v>38</v>
      </c>
      <c r="G31" s="12"/>
    </row>
    <row r="32" ht="15" customHeight="1" spans="2:7" x14ac:dyDescent="0.25">
      <c r="B32" s="15" t="s">
        <v>39</v>
      </c>
      <c r="C32" s="15"/>
      <c r="D32" s="16">
        <v>90000</v>
      </c>
      <c r="F32" s="12" t="s">
        <v>40</v>
      </c>
      <c r="G32" s="12"/>
    </row>
    <row r="33" ht="18" customHeight="1" spans="2:7" x14ac:dyDescent="0.25">
      <c r="B33" s="22" t="s">
        <v>41</v>
      </c>
      <c r="C33" s="22"/>
      <c r="D33" s="23">
        <f>ROUND(D31-D32,2)</f>
        <v>31500</v>
      </c>
      <c r="F33" s="12" t="s">
        <v>42</v>
      </c>
      <c r="G33" s="12"/>
    </row>
    <row r="34" ht="15" customHeight="1" spans="2:7" x14ac:dyDescent="0.25">
      <c r="B34" s="15" t="s">
        <v>43</v>
      </c>
      <c r="C34" s="15"/>
      <c r="D34" s="19">
        <f>ROUND(D17-D22+D28,2)</f>
        <v>128500</v>
      </c>
      <c r="F34" s="12" t="s">
        <v>44</v>
      </c>
      <c r="G34" s="12"/>
    </row>
    <row r="35" ht="10" customHeight="1" x14ac:dyDescent="0.25"/>
    <row r="36" ht="15" customHeight="1" spans="2:7" x14ac:dyDescent="0.25">
      <c r="B36" s="14" t="s">
        <v>45</v>
      </c>
      <c r="C36" s="14"/>
      <c r="D36" s="14"/>
      <c r="E36" s="14"/>
      <c r="F36" s="14"/>
      <c r="G36" s="14"/>
    </row>
    <row r="37" ht="15" customHeight="1" spans="2:7" x14ac:dyDescent="0.25">
      <c r="B37" s="15" t="s">
        <v>46</v>
      </c>
      <c r="C37" s="15"/>
      <c r="D37" s="24" t="str">
        <f>IF(D22&gt;D17,"Yes: check for unapproved change orders","No")</f>
        <v>No</v>
      </c>
      <c r="E37" s="24"/>
      <c r="F37" s="24"/>
      <c r="G37" s="24"/>
    </row>
    <row r="38" ht="15" customHeight="1" spans="2:7" x14ac:dyDescent="0.25">
      <c r="B38" s="15" t="s">
        <v>47</v>
      </c>
      <c r="C38" s="15"/>
      <c r="D38" s="24" t="str">
        <f>IF(D33&lt;0,"Yes: previous payments exceed the amount earned less retainage","No")</f>
        <v>No</v>
      </c>
      <c r="E38" s="24"/>
      <c r="F38" s="24"/>
      <c r="G38" s="24"/>
    </row>
    <row r="39" ht="28" customHeight="1" spans="2:7" x14ac:dyDescent="0.25">
      <c r="B39" s="25" t="s">
        <v>48</v>
      </c>
      <c r="C39" s="25"/>
      <c r="D39" s="24" t="str">
        <f>IF('Schedule of values'!D43&lt;&gt;D17,"Yes: the schedule of values does not add up to the contract sum to date","No")</f>
        <v>No</v>
      </c>
      <c r="E39" s="24"/>
      <c r="F39" s="24"/>
      <c r="G39" s="24"/>
    </row>
    <row r="40" ht="10" customHeight="1" x14ac:dyDescent="0.25"/>
    <row r="41" ht="15" customHeight="1" spans="2:7" x14ac:dyDescent="0.25">
      <c r="B41" s="14" t="s">
        <v>49</v>
      </c>
      <c r="C41" s="14"/>
      <c r="D41" s="14"/>
      <c r="F41" s="14" t="s">
        <v>50</v>
      </c>
      <c r="G41" s="14"/>
    </row>
    <row r="42" ht="17" customHeight="1" spans="2:7" x14ac:dyDescent="0.25">
      <c r="B42" s="10" t="s">
        <v>51</v>
      </c>
      <c r="C42" s="5"/>
      <c r="D42" s="5"/>
      <c r="F42" s="10" t="s">
        <v>52</v>
      </c>
      <c r="G42" s="5"/>
    </row>
    <row r="43" ht="17" customHeight="1" spans="2:7" x14ac:dyDescent="0.25">
      <c r="B43" s="10"/>
      <c r="C43" s="5"/>
      <c r="D43" s="5"/>
      <c r="F43" s="10" t="s">
        <v>53</v>
      </c>
      <c r="G43" s="5"/>
    </row>
    <row r="44" ht="17" customHeight="1" spans="2:7" x14ac:dyDescent="0.25">
      <c r="B44" s="10" t="s">
        <v>54</v>
      </c>
      <c r="C44" s="5"/>
      <c r="D44" s="5"/>
      <c r="F44" s="10" t="s">
        <v>55</v>
      </c>
      <c r="G44" s="8"/>
    </row>
    <row r="45" ht="17" customHeight="1" spans="2:7" x14ac:dyDescent="0.25">
      <c r="B45" s="10" t="s">
        <v>7</v>
      </c>
      <c r="C45" s="8"/>
      <c r="D45" s="8"/>
      <c r="F45" s="10" t="s">
        <v>56</v>
      </c>
      <c r="G45" s="5"/>
    </row>
    <row r="46" ht="17" customHeight="1" spans="6:7" x14ac:dyDescent="0.25">
      <c r="F46" s="10"/>
      <c r="G46" s="5"/>
    </row>
    <row r="47" ht="17" customHeight="1" spans="6:7" x14ac:dyDescent="0.25">
      <c r="F47" s="10" t="s">
        <v>57</v>
      </c>
      <c r="G47" s="8"/>
    </row>
    <row r="48" ht="10" customHeight="1" x14ac:dyDescent="0.25"/>
    <row r="49" ht="32" customHeight="1" spans="2:2" x14ac:dyDescent="0.25">
      <c r="B49" s="26" t="s">
        <v>58</v>
      </c>
    </row>
  </sheetData>
  <sheetProtection sheet="1" formatColumns="0" formatRows="0"/>
  <mergeCells count="52">
    <mergeCell ref="B3:C3"/>
    <mergeCell ref="D3:G3"/>
    <mergeCell ref="B4:C4"/>
    <mergeCell ref="B5:C5"/>
    <mergeCell ref="C10:D10"/>
    <mergeCell ref="C11:D11"/>
    <mergeCell ref="C12:D12"/>
    <mergeCell ref="B14:G14"/>
    <mergeCell ref="B15:C15"/>
    <mergeCell ref="F15:G15"/>
    <mergeCell ref="B16:C16"/>
    <mergeCell ref="F16:G16"/>
    <mergeCell ref="B17:C17"/>
    <mergeCell ref="F17:G17"/>
    <mergeCell ref="B19:G19"/>
    <mergeCell ref="B20:C20"/>
    <mergeCell ref="F20:G20"/>
    <mergeCell ref="B21:C21"/>
    <mergeCell ref="F21:G21"/>
    <mergeCell ref="B22:C22"/>
    <mergeCell ref="F22:G22"/>
    <mergeCell ref="B23:C23"/>
    <mergeCell ref="F23:G23"/>
    <mergeCell ref="B25:G25"/>
    <mergeCell ref="F26:G26"/>
    <mergeCell ref="F27:G27"/>
    <mergeCell ref="B28:C28"/>
    <mergeCell ref="F28:G28"/>
    <mergeCell ref="B30:G30"/>
    <mergeCell ref="B31:C31"/>
    <mergeCell ref="F31:G31"/>
    <mergeCell ref="B32:C32"/>
    <mergeCell ref="F32:G32"/>
    <mergeCell ref="B33:C33"/>
    <mergeCell ref="F33:G33"/>
    <mergeCell ref="B34:C34"/>
    <mergeCell ref="F34:G34"/>
    <mergeCell ref="B36:G36"/>
    <mergeCell ref="B37:C37"/>
    <mergeCell ref="D37:G37"/>
    <mergeCell ref="B38:C38"/>
    <mergeCell ref="D38:G38"/>
    <mergeCell ref="B39:C39"/>
    <mergeCell ref="D39:G39"/>
    <mergeCell ref="B41:D41"/>
    <mergeCell ref="F41:G41"/>
    <mergeCell ref="C42:D43"/>
    <mergeCell ref="B42:B43"/>
    <mergeCell ref="C44:D44"/>
    <mergeCell ref="C45:D45"/>
    <mergeCell ref="F45:F46"/>
    <mergeCell ref="G45:G46"/>
  </mergeCells>
  <dataValidations count="4">
    <dataValidation type="decimal" allowBlank="1" showInputMessage="1" prompt="Enter a percent from 0% to 100%." showErrorMessage="1" error="Enter a percent from 0% to 100%." sqref="C26:C27">
      <formula1>0</formula1>
      <formula2>1</formula2>
    </dataValidation>
    <dataValidation type="decimal" operator="greaterThanOrEqual" allowBlank="1" showInputMessage="1" prompt="Enter a number." showErrorMessage="1" error="Enter a number, 0 or more." sqref="D15">
      <formula1>0</formula1>
    </dataValidation>
    <dataValidation type="custom" allowBlank="1" showInputMessage="1" prompt="Enter a number." showErrorMessage="1" error="Enter a number. Use a minus sign for a credit or deduction." sqref="D16">
      <formula1>ISNUMBER(D16)</formula1>
    </dataValidation>
    <dataValidation type="decimal" operator="greaterThanOrEqual" allowBlank="1" showInputMessage="1" prompt="Enter a number." showErrorMessage="1" error="Enter a number, 0 or more." sqref="D32">
      <formula1>0</formula1>
    </dataValidation>
  </dataValidations>
  <hyperlinks>
    <hyperlink ref="B49"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45"/>
  <sheetViews>
    <sheetView workbookViewId="0" showGridLines="0">
      <pane ySplit="12" topLeftCell="A13" activePane="bottomLeft" state="frozen"/>
      <selection pane="bottomLeft"/>
    </sheetView>
  </sheetViews>
  <sheetFormatPr defaultRowHeight="15" outlineLevelRow="0" outlineLevelCol="0" x14ac:dyDescent="55"/>
  <cols>
    <col min="1" max="1" width="3" style="1" customWidth="1"/>
    <col min="2" max="2" width="7" style="1" customWidth="1"/>
    <col min="3" max="3" width="34" style="1" customWidth="1"/>
    <col min="4" max="8" width="15" style="1" customWidth="1"/>
    <col min="9" max="9" width="9" style="1" customWidth="1"/>
    <col min="10" max="10" width="15" style="1" customWidth="1"/>
    <col min="11" max="11" width="14" style="1" customWidth="1"/>
    <col min="12" max="12" width="3" style="1" customWidth="1"/>
  </cols>
  <sheetData>
    <row r="1" ht="15" customHeight="1" x14ac:dyDescent="0.25"/>
    <row r="2" ht="36" customHeight="1" spans="2:2" x14ac:dyDescent="0.25">
      <c r="B2" s="2" t="s">
        <v>0</v>
      </c>
    </row>
    <row r="3" ht="30" customHeight="1" spans="2:11" x14ac:dyDescent="0.25">
      <c r="B3" s="27" t="str">
        <f>IF('Application for Payment'!B3="","",'Application for Payment'!B3)</f>
        <v>Your Company Name</v>
      </c>
      <c r="C3" s="27"/>
      <c r="D3" s="27"/>
      <c r="E3" s="4" t="s">
        <v>59</v>
      </c>
      <c r="F3" s="4"/>
      <c r="G3" s="4"/>
      <c r="H3" s="4"/>
      <c r="I3" s="4"/>
      <c r="J3" s="4"/>
      <c r="K3" s="4"/>
    </row>
    <row r="4" ht="17" customHeight="1" spans="2:11" x14ac:dyDescent="0.25">
      <c r="B4" s="28" t="str">
        <f>IF('Application for Payment'!B4="","",'Application for Payment'!B4)</f>
        <v>Street address · City, State ZIP</v>
      </c>
      <c r="C4" s="28"/>
      <c r="D4" s="28"/>
      <c r="J4" s="6" t="s">
        <v>4</v>
      </c>
      <c r="K4" s="29" t="str">
        <f>IF('Application for Payment'!G4="","",'Application for Payment'!G4)</f>
        <v/>
      </c>
    </row>
    <row r="5" ht="17" customHeight="1" spans="2:11" x14ac:dyDescent="0.25">
      <c r="B5" s="28" t="str">
        <f>IF('Application for Payment'!B5="","",'Application for Payment'!B5)</f>
        <v>Phone · Email · License no.</v>
      </c>
      <c r="C5" s="28"/>
      <c r="D5" s="28"/>
      <c r="J5" s="6" t="s">
        <v>6</v>
      </c>
      <c r="K5" s="30" t="str">
        <f>IF('Application for Payment'!G5="","",'Application for Payment'!G5)</f>
        <v/>
      </c>
    </row>
    <row r="6" ht="15" customHeight="1" x14ac:dyDescent="0.25"/>
    <row r="7" ht="4" customHeight="1" spans="2:11" x14ac:dyDescent="0.25">
      <c r="B7" s="9"/>
      <c r="C7" s="9"/>
      <c r="D7" s="9"/>
      <c r="E7" s="9"/>
      <c r="F7" s="9"/>
      <c r="G7" s="9"/>
      <c r="H7" s="9"/>
      <c r="I7" s="9"/>
      <c r="J7" s="9"/>
      <c r="K7" s="9"/>
    </row>
    <row r="8" ht="15" customHeight="1" x14ac:dyDescent="0.25"/>
    <row r="9" ht="15" customHeight="1" spans="8:9" x14ac:dyDescent="0.25">
      <c r="H9" s="11"/>
      <c r="I9" s="12" t="s">
        <v>9</v>
      </c>
    </row>
    <row r="10" ht="15" customHeight="1" spans="8:9" x14ac:dyDescent="0.25">
      <c r="H10" s="13"/>
      <c r="I10" s="12" t="s">
        <v>11</v>
      </c>
    </row>
    <row r="11" ht="10" customHeight="1" x14ac:dyDescent="0.25"/>
    <row r="12" ht="36" customHeight="1" spans="2:11" x14ac:dyDescent="0.25">
      <c r="B12" s="31" t="s">
        <v>60</v>
      </c>
      <c r="C12" s="32" t="s">
        <v>61</v>
      </c>
      <c r="D12" s="31" t="s">
        <v>62</v>
      </c>
      <c r="E12" s="31" t="s">
        <v>63</v>
      </c>
      <c r="F12" s="31" t="s">
        <v>64</v>
      </c>
      <c r="G12" s="31" t="s">
        <v>65</v>
      </c>
      <c r="H12" s="31" t="s">
        <v>66</v>
      </c>
      <c r="I12" s="31" t="s">
        <v>67</v>
      </c>
      <c r="J12" s="31" t="s">
        <v>68</v>
      </c>
      <c r="K12" s="31" t="s">
        <v>29</v>
      </c>
    </row>
    <row r="13" ht="18" customHeight="1" spans="2:11" x14ac:dyDescent="0.25">
      <c r="B13" s="33">
        <v>1</v>
      </c>
      <c r="C13" s="34" t="s">
        <v>69</v>
      </c>
      <c r="D13" s="35">
        <v>20000</v>
      </c>
      <c r="E13" s="35">
        <v>20000</v>
      </c>
      <c r="F13" s="35"/>
      <c r="G13" s="35"/>
      <c r="H13" s="19">
        <f>IF(AND(D13="",E13="",F13="",G13=""),"",ROUND(E13+F13+G13,2))</f>
        <v>20000</v>
      </c>
      <c r="I13" s="20">
        <f>IF(D13=0,"",(E13+F13+G13)/D13)</f>
        <v>1</v>
      </c>
      <c r="J13" s="19">
        <f>IF(AND(D13="",E13="",F13="",G13=""),"",ROUND(D13-E13-F13-G13,2))</f>
        <v>0</v>
      </c>
      <c r="K13" s="19">
        <f>IF(AND(D13="",E13="",F13="",G13=""),"",(E13+F13)*'Application for Payment'!$C$26+G13*'Application for Payment'!$C$27)</f>
        <v>2000</v>
      </c>
    </row>
    <row r="14" ht="18" customHeight="1" spans="2:11" x14ac:dyDescent="0.25">
      <c r="B14" s="33">
        <v>2</v>
      </c>
      <c r="C14" s="34" t="s">
        <v>70</v>
      </c>
      <c r="D14" s="35">
        <v>40000</v>
      </c>
      <c r="E14" s="35">
        <v>40000</v>
      </c>
      <c r="F14" s="35"/>
      <c r="G14" s="35"/>
      <c r="H14" s="36">
        <f>IF(AND(D14="",E14="",F14="",G14=""),"",ROUND(E14+F14+G14,2))</f>
        <v>40000</v>
      </c>
      <c r="I14" s="37">
        <f>IF(D14=0,"",(E14+F14+G14)/D14)</f>
        <v>1</v>
      </c>
      <c r="J14" s="36">
        <f>IF(AND(D14="",E14="",F14="",G14=""),"",ROUND(D14-E14-F14-G14,2))</f>
        <v>0</v>
      </c>
      <c r="K14" s="36">
        <f>IF(AND(D14="",E14="",F14="",G14=""),"",(E14+F14)*'Application for Payment'!$C$26+G14*'Application for Payment'!$C$27)</f>
        <v>4000</v>
      </c>
    </row>
    <row r="15" ht="18" customHeight="1" spans="2:11" x14ac:dyDescent="0.25">
      <c r="B15" s="33">
        <v>3</v>
      </c>
      <c r="C15" s="34" t="s">
        <v>71</v>
      </c>
      <c r="D15" s="35">
        <v>60000</v>
      </c>
      <c r="E15" s="35">
        <v>30000</v>
      </c>
      <c r="F15" s="35">
        <v>15000</v>
      </c>
      <c r="G15" s="35"/>
      <c r="H15" s="19">
        <f>IF(AND(D15="",E15="",F15="",G15=""),"",ROUND(E15+F15+G15,2))</f>
        <v>45000</v>
      </c>
      <c r="I15" s="20">
        <f>IF(D15=0,"",(E15+F15+G15)/D15)</f>
        <v>0.75</v>
      </c>
      <c r="J15" s="19">
        <f>IF(AND(D15="",E15="",F15="",G15=""),"",ROUND(D15-E15-F15-G15,2))</f>
        <v>15000</v>
      </c>
      <c r="K15" s="19">
        <f>IF(AND(D15="",E15="",F15="",G15=""),"",(E15+F15)*'Application for Payment'!$C$26+G15*'Application for Payment'!$C$27)</f>
        <v>4500</v>
      </c>
    </row>
    <row r="16" ht="18" customHeight="1" spans="2:11" x14ac:dyDescent="0.25">
      <c r="B16" s="33">
        <v>4</v>
      </c>
      <c r="C16" s="34" t="s">
        <v>72</v>
      </c>
      <c r="D16" s="35">
        <v>50000</v>
      </c>
      <c r="E16" s="35">
        <v>10000</v>
      </c>
      <c r="F16" s="35">
        <v>10000</v>
      </c>
      <c r="G16" s="35">
        <v>10000</v>
      </c>
      <c r="H16" s="36">
        <f>IF(AND(D16="",E16="",F16="",G16=""),"",ROUND(E16+F16+G16,2))</f>
        <v>30000</v>
      </c>
      <c r="I16" s="37">
        <f>IF(D16=0,"",(E16+F16+G16)/D16)</f>
        <v>0.6</v>
      </c>
      <c r="J16" s="36">
        <f>IF(AND(D16="",E16="",F16="",G16=""),"",ROUND(D16-E16-F16-G16,2))</f>
        <v>20000</v>
      </c>
      <c r="K16" s="36">
        <f>IF(AND(D16="",E16="",F16="",G16=""),"",(E16+F16)*'Application for Payment'!$C$26+G16*'Application for Payment'!$C$27)</f>
        <v>3000</v>
      </c>
    </row>
    <row r="17" ht="18" customHeight="1" spans="2:11" x14ac:dyDescent="0.25">
      <c r="B17" s="33">
        <v>5</v>
      </c>
      <c r="C17" s="34" t="s">
        <v>73</v>
      </c>
      <c r="D17" s="35">
        <v>80000</v>
      </c>
      <c r="E17" s="35"/>
      <c r="F17" s="35"/>
      <c r="G17" s="35"/>
      <c r="H17" s="19">
        <f>IF(AND(D17="",E17="",F17="",G17=""),"",ROUND(E17+F17+G17,2))</f>
        <v>0</v>
      </c>
      <c r="I17" s="20">
        <f>IF(D17=0,"",(E17+F17+G17)/D17)</f>
        <v>0</v>
      </c>
      <c r="J17" s="19">
        <f>IF(AND(D17="",E17="",F17="",G17=""),"",ROUND(D17-E17-F17-G17,2))</f>
        <v>80000</v>
      </c>
      <c r="K17" s="19">
        <f>IF(AND(D17="",E17="",F17="",G17=""),"",(E17+F17)*'Application for Payment'!$C$26+G17*'Application for Payment'!$C$27)</f>
        <v>0</v>
      </c>
    </row>
    <row r="18" ht="18" customHeight="1" spans="2:11" x14ac:dyDescent="0.25">
      <c r="B18" s="33"/>
      <c r="C18" s="34"/>
      <c r="D18" s="35"/>
      <c r="E18" s="35"/>
      <c r="F18" s="35"/>
      <c r="G18" s="35"/>
      <c r="H18" s="36" t="str">
        <f>IF(AND(D18="",E18="",F18="",G18=""),"",ROUND(E18+F18+G18,2))</f>
        <v/>
      </c>
      <c r="I18" s="37" t="str">
        <f>IF(D18=0,"",(E18+F18+G18)/D18)</f>
        <v/>
      </c>
      <c r="J18" s="36" t="str">
        <f>IF(AND(D18="",E18="",F18="",G18=""),"",ROUND(D18-E18-F18-G18,2))</f>
        <v/>
      </c>
      <c r="K18" s="36" t="str">
        <f>IF(AND(D18="",E18="",F18="",G18=""),"",(E18+F18)*'Application for Payment'!$C$26+G18*'Application for Payment'!$C$27)</f>
        <v/>
      </c>
    </row>
    <row r="19" ht="18" customHeight="1" spans="2:11" x14ac:dyDescent="0.25">
      <c r="B19" s="33"/>
      <c r="C19" s="34"/>
      <c r="D19" s="35"/>
      <c r="E19" s="35"/>
      <c r="F19" s="35"/>
      <c r="G19" s="35"/>
      <c r="H19" s="19" t="str">
        <f>IF(AND(D19="",E19="",F19="",G19=""),"",ROUND(E19+F19+G19,2))</f>
        <v/>
      </c>
      <c r="I19" s="20" t="str">
        <f>IF(D19=0,"",(E19+F19+G19)/D19)</f>
        <v/>
      </c>
      <c r="J19" s="19" t="str">
        <f>IF(AND(D19="",E19="",F19="",G19=""),"",ROUND(D19-E19-F19-G19,2))</f>
        <v/>
      </c>
      <c r="K19" s="19" t="str">
        <f>IF(AND(D19="",E19="",F19="",G19=""),"",(E19+F19)*'Application for Payment'!$C$26+G19*'Application for Payment'!$C$27)</f>
        <v/>
      </c>
    </row>
    <row r="20" ht="18" customHeight="1" spans="2:11" x14ac:dyDescent="0.25">
      <c r="B20" s="33"/>
      <c r="C20" s="34"/>
      <c r="D20" s="35"/>
      <c r="E20" s="35"/>
      <c r="F20" s="35"/>
      <c r="G20" s="35"/>
      <c r="H20" s="36" t="str">
        <f>IF(AND(D20="",E20="",F20="",G20=""),"",ROUND(E20+F20+G20,2))</f>
        <v/>
      </c>
      <c r="I20" s="37" t="str">
        <f>IF(D20=0,"",(E20+F20+G20)/D20)</f>
        <v/>
      </c>
      <c r="J20" s="36" t="str">
        <f>IF(AND(D20="",E20="",F20="",G20=""),"",ROUND(D20-E20-F20-G20,2))</f>
        <v/>
      </c>
      <c r="K20" s="36" t="str">
        <f>IF(AND(D20="",E20="",F20="",G20=""),"",(E20+F20)*'Application for Payment'!$C$26+G20*'Application for Payment'!$C$27)</f>
        <v/>
      </c>
    </row>
    <row r="21" ht="18" customHeight="1" spans="2:11" x14ac:dyDescent="0.25">
      <c r="B21" s="33"/>
      <c r="C21" s="34"/>
      <c r="D21" s="35"/>
      <c r="E21" s="35"/>
      <c r="F21" s="35"/>
      <c r="G21" s="35"/>
      <c r="H21" s="19" t="str">
        <f>IF(AND(D21="",E21="",F21="",G21=""),"",ROUND(E21+F21+G21,2))</f>
        <v/>
      </c>
      <c r="I21" s="20" t="str">
        <f>IF(D21=0,"",(E21+F21+G21)/D21)</f>
        <v/>
      </c>
      <c r="J21" s="19" t="str">
        <f>IF(AND(D21="",E21="",F21="",G21=""),"",ROUND(D21-E21-F21-G21,2))</f>
        <v/>
      </c>
      <c r="K21" s="19" t="str">
        <f>IF(AND(D21="",E21="",F21="",G21=""),"",(E21+F21)*'Application for Payment'!$C$26+G21*'Application for Payment'!$C$27)</f>
        <v/>
      </c>
    </row>
    <row r="22" ht="18" customHeight="1" spans="2:11" x14ac:dyDescent="0.25">
      <c r="B22" s="33"/>
      <c r="C22" s="34"/>
      <c r="D22" s="35"/>
      <c r="E22" s="35"/>
      <c r="F22" s="35"/>
      <c r="G22" s="35"/>
      <c r="H22" s="36" t="str">
        <f>IF(AND(D22="",E22="",F22="",G22=""),"",ROUND(E22+F22+G22,2))</f>
        <v/>
      </c>
      <c r="I22" s="37" t="str">
        <f>IF(D22=0,"",(E22+F22+G22)/D22)</f>
        <v/>
      </c>
      <c r="J22" s="36" t="str">
        <f>IF(AND(D22="",E22="",F22="",G22=""),"",ROUND(D22-E22-F22-G22,2))</f>
        <v/>
      </c>
      <c r="K22" s="36" t="str">
        <f>IF(AND(D22="",E22="",F22="",G22=""),"",(E22+F22)*'Application for Payment'!$C$26+G22*'Application for Payment'!$C$27)</f>
        <v/>
      </c>
    </row>
    <row r="23" ht="18" customHeight="1" spans="2:11" x14ac:dyDescent="0.25">
      <c r="B23" s="33"/>
      <c r="C23" s="34"/>
      <c r="D23" s="35"/>
      <c r="E23" s="35"/>
      <c r="F23" s="35"/>
      <c r="G23" s="35"/>
      <c r="H23" s="19" t="str">
        <f>IF(AND(D23="",E23="",F23="",G23=""),"",ROUND(E23+F23+G23,2))</f>
        <v/>
      </c>
      <c r="I23" s="20" t="str">
        <f>IF(D23=0,"",(E23+F23+G23)/D23)</f>
        <v/>
      </c>
      <c r="J23" s="19" t="str">
        <f>IF(AND(D23="",E23="",F23="",G23=""),"",ROUND(D23-E23-F23-G23,2))</f>
        <v/>
      </c>
      <c r="K23" s="19" t="str">
        <f>IF(AND(D23="",E23="",F23="",G23=""),"",(E23+F23)*'Application for Payment'!$C$26+G23*'Application for Payment'!$C$27)</f>
        <v/>
      </c>
    </row>
    <row r="24" ht="18" customHeight="1" spans="2:11" x14ac:dyDescent="0.25">
      <c r="B24" s="33"/>
      <c r="C24" s="34"/>
      <c r="D24" s="35"/>
      <c r="E24" s="35"/>
      <c r="F24" s="35"/>
      <c r="G24" s="35"/>
      <c r="H24" s="36" t="str">
        <f>IF(AND(D24="",E24="",F24="",G24=""),"",ROUND(E24+F24+G24,2))</f>
        <v/>
      </c>
      <c r="I24" s="37" t="str">
        <f>IF(D24=0,"",(E24+F24+G24)/D24)</f>
        <v/>
      </c>
      <c r="J24" s="36" t="str">
        <f>IF(AND(D24="",E24="",F24="",G24=""),"",ROUND(D24-E24-F24-G24,2))</f>
        <v/>
      </c>
      <c r="K24" s="36" t="str">
        <f>IF(AND(D24="",E24="",F24="",G24=""),"",(E24+F24)*'Application for Payment'!$C$26+G24*'Application for Payment'!$C$27)</f>
        <v/>
      </c>
    </row>
    <row r="25" ht="18" customHeight="1" spans="2:11" x14ac:dyDescent="0.25">
      <c r="B25" s="33"/>
      <c r="C25" s="34"/>
      <c r="D25" s="35"/>
      <c r="E25" s="35"/>
      <c r="F25" s="35"/>
      <c r="G25" s="35"/>
      <c r="H25" s="19" t="str">
        <f>IF(AND(D25="",E25="",F25="",G25=""),"",ROUND(E25+F25+G25,2))</f>
        <v/>
      </c>
      <c r="I25" s="20" t="str">
        <f>IF(D25=0,"",(E25+F25+G25)/D25)</f>
        <v/>
      </c>
      <c r="J25" s="19" t="str">
        <f>IF(AND(D25="",E25="",F25="",G25=""),"",ROUND(D25-E25-F25-G25,2))</f>
        <v/>
      </c>
      <c r="K25" s="19" t="str">
        <f>IF(AND(D25="",E25="",F25="",G25=""),"",(E25+F25)*'Application for Payment'!$C$26+G25*'Application for Payment'!$C$27)</f>
        <v/>
      </c>
    </row>
    <row r="26" ht="18" customHeight="1" spans="2:11" x14ac:dyDescent="0.25">
      <c r="B26" s="33"/>
      <c r="C26" s="34"/>
      <c r="D26" s="35"/>
      <c r="E26" s="35"/>
      <c r="F26" s="35"/>
      <c r="G26" s="35"/>
      <c r="H26" s="36" t="str">
        <f>IF(AND(D26="",E26="",F26="",G26=""),"",ROUND(E26+F26+G26,2))</f>
        <v/>
      </c>
      <c r="I26" s="37" t="str">
        <f>IF(D26=0,"",(E26+F26+G26)/D26)</f>
        <v/>
      </c>
      <c r="J26" s="36" t="str">
        <f>IF(AND(D26="",E26="",F26="",G26=""),"",ROUND(D26-E26-F26-G26,2))</f>
        <v/>
      </c>
      <c r="K26" s="36" t="str">
        <f>IF(AND(D26="",E26="",F26="",G26=""),"",(E26+F26)*'Application for Payment'!$C$26+G26*'Application for Payment'!$C$27)</f>
        <v/>
      </c>
    </row>
    <row r="27" ht="18" customHeight="1" spans="2:11" x14ac:dyDescent="0.25">
      <c r="B27" s="33"/>
      <c r="C27" s="34"/>
      <c r="D27" s="35"/>
      <c r="E27" s="35"/>
      <c r="F27" s="35"/>
      <c r="G27" s="35"/>
      <c r="H27" s="19" t="str">
        <f>IF(AND(D27="",E27="",F27="",G27=""),"",ROUND(E27+F27+G27,2))</f>
        <v/>
      </c>
      <c r="I27" s="20" t="str">
        <f>IF(D27=0,"",(E27+F27+G27)/D27)</f>
        <v/>
      </c>
      <c r="J27" s="19" t="str">
        <f>IF(AND(D27="",E27="",F27="",G27=""),"",ROUND(D27-E27-F27-G27,2))</f>
        <v/>
      </c>
      <c r="K27" s="19" t="str">
        <f>IF(AND(D27="",E27="",F27="",G27=""),"",(E27+F27)*'Application for Payment'!$C$26+G27*'Application for Payment'!$C$27)</f>
        <v/>
      </c>
    </row>
    <row r="28" ht="18" customHeight="1" spans="2:11" x14ac:dyDescent="0.25">
      <c r="B28" s="33"/>
      <c r="C28" s="34"/>
      <c r="D28" s="35"/>
      <c r="E28" s="35"/>
      <c r="F28" s="35"/>
      <c r="G28" s="35"/>
      <c r="H28" s="36" t="str">
        <f>IF(AND(D28="",E28="",F28="",G28=""),"",ROUND(E28+F28+G28,2))</f>
        <v/>
      </c>
      <c r="I28" s="37" t="str">
        <f>IF(D28=0,"",(E28+F28+G28)/D28)</f>
        <v/>
      </c>
      <c r="J28" s="36" t="str">
        <f>IF(AND(D28="",E28="",F28="",G28=""),"",ROUND(D28-E28-F28-G28,2))</f>
        <v/>
      </c>
      <c r="K28" s="36" t="str">
        <f>IF(AND(D28="",E28="",F28="",G28=""),"",(E28+F28)*'Application for Payment'!$C$26+G28*'Application for Payment'!$C$27)</f>
        <v/>
      </c>
    </row>
    <row r="29" ht="18" customHeight="1" spans="2:11" x14ac:dyDescent="0.25">
      <c r="B29" s="33"/>
      <c r="C29" s="34"/>
      <c r="D29" s="35"/>
      <c r="E29" s="35"/>
      <c r="F29" s="35"/>
      <c r="G29" s="35"/>
      <c r="H29" s="19" t="str">
        <f>IF(AND(D29="",E29="",F29="",G29=""),"",ROUND(E29+F29+G29,2))</f>
        <v/>
      </c>
      <c r="I29" s="20" t="str">
        <f>IF(D29=0,"",(E29+F29+G29)/D29)</f>
        <v/>
      </c>
      <c r="J29" s="19" t="str">
        <f>IF(AND(D29="",E29="",F29="",G29=""),"",ROUND(D29-E29-F29-G29,2))</f>
        <v/>
      </c>
      <c r="K29" s="19" t="str">
        <f>IF(AND(D29="",E29="",F29="",G29=""),"",(E29+F29)*'Application for Payment'!$C$26+G29*'Application for Payment'!$C$27)</f>
        <v/>
      </c>
    </row>
    <row r="30" ht="18" customHeight="1" spans="2:11" x14ac:dyDescent="0.25">
      <c r="B30" s="33"/>
      <c r="C30" s="34"/>
      <c r="D30" s="35"/>
      <c r="E30" s="35"/>
      <c r="F30" s="35"/>
      <c r="G30" s="35"/>
      <c r="H30" s="36" t="str">
        <f>IF(AND(D30="",E30="",F30="",G30=""),"",ROUND(E30+F30+G30,2))</f>
        <v/>
      </c>
      <c r="I30" s="37" t="str">
        <f>IF(D30=0,"",(E30+F30+G30)/D30)</f>
        <v/>
      </c>
      <c r="J30" s="36" t="str">
        <f>IF(AND(D30="",E30="",F30="",G30=""),"",ROUND(D30-E30-F30-G30,2))</f>
        <v/>
      </c>
      <c r="K30" s="36" t="str">
        <f>IF(AND(D30="",E30="",F30="",G30=""),"",(E30+F30)*'Application for Payment'!$C$26+G30*'Application for Payment'!$C$27)</f>
        <v/>
      </c>
    </row>
    <row r="31" ht="18" customHeight="1" spans="2:11" x14ac:dyDescent="0.25">
      <c r="B31" s="33"/>
      <c r="C31" s="34"/>
      <c r="D31" s="35"/>
      <c r="E31" s="35"/>
      <c r="F31" s="35"/>
      <c r="G31" s="35"/>
      <c r="H31" s="19" t="str">
        <f>IF(AND(D31="",E31="",F31="",G31=""),"",ROUND(E31+F31+G31,2))</f>
        <v/>
      </c>
      <c r="I31" s="20" t="str">
        <f>IF(D31=0,"",(E31+F31+G31)/D31)</f>
        <v/>
      </c>
      <c r="J31" s="19" t="str">
        <f>IF(AND(D31="",E31="",F31="",G31=""),"",ROUND(D31-E31-F31-G31,2))</f>
        <v/>
      </c>
      <c r="K31" s="19" t="str">
        <f>IF(AND(D31="",E31="",F31="",G31=""),"",(E31+F31)*'Application for Payment'!$C$26+G31*'Application for Payment'!$C$27)</f>
        <v/>
      </c>
    </row>
    <row r="32" ht="18" customHeight="1" spans="2:11" x14ac:dyDescent="0.25">
      <c r="B32" s="33"/>
      <c r="C32" s="34"/>
      <c r="D32" s="35"/>
      <c r="E32" s="35"/>
      <c r="F32" s="35"/>
      <c r="G32" s="35"/>
      <c r="H32" s="36" t="str">
        <f>IF(AND(D32="",E32="",F32="",G32=""),"",ROUND(E32+F32+G32,2))</f>
        <v/>
      </c>
      <c r="I32" s="37" t="str">
        <f>IF(D32=0,"",(E32+F32+G32)/D32)</f>
        <v/>
      </c>
      <c r="J32" s="36" t="str">
        <f>IF(AND(D32="",E32="",F32="",G32=""),"",ROUND(D32-E32-F32-G32,2))</f>
        <v/>
      </c>
      <c r="K32" s="36" t="str">
        <f>IF(AND(D32="",E32="",F32="",G32=""),"",(E32+F32)*'Application for Payment'!$C$26+G32*'Application for Payment'!$C$27)</f>
        <v/>
      </c>
    </row>
    <row r="33" ht="18" customHeight="1" spans="2:11" x14ac:dyDescent="0.25">
      <c r="B33" s="33"/>
      <c r="C33" s="34"/>
      <c r="D33" s="35"/>
      <c r="E33" s="35"/>
      <c r="F33" s="35"/>
      <c r="G33" s="35"/>
      <c r="H33" s="19" t="str">
        <f>IF(AND(D33="",E33="",F33="",G33=""),"",ROUND(E33+F33+G33,2))</f>
        <v/>
      </c>
      <c r="I33" s="20" t="str">
        <f>IF(D33=0,"",(E33+F33+G33)/D33)</f>
        <v/>
      </c>
      <c r="J33" s="19" t="str">
        <f>IF(AND(D33="",E33="",F33="",G33=""),"",ROUND(D33-E33-F33-G33,2))</f>
        <v/>
      </c>
      <c r="K33" s="19" t="str">
        <f>IF(AND(D33="",E33="",F33="",G33=""),"",(E33+F33)*'Application for Payment'!$C$26+G33*'Application for Payment'!$C$27)</f>
        <v/>
      </c>
    </row>
    <row r="34" ht="18" customHeight="1" spans="2:11" x14ac:dyDescent="0.25">
      <c r="B34" s="33"/>
      <c r="C34" s="34"/>
      <c r="D34" s="35"/>
      <c r="E34" s="35"/>
      <c r="F34" s="35"/>
      <c r="G34" s="35"/>
      <c r="H34" s="36" t="str">
        <f>IF(AND(D34="",E34="",F34="",G34=""),"",ROUND(E34+F34+G34,2))</f>
        <v/>
      </c>
      <c r="I34" s="37" t="str">
        <f>IF(D34=0,"",(E34+F34+G34)/D34)</f>
        <v/>
      </c>
      <c r="J34" s="36" t="str">
        <f>IF(AND(D34="",E34="",F34="",G34=""),"",ROUND(D34-E34-F34-G34,2))</f>
        <v/>
      </c>
      <c r="K34" s="36" t="str">
        <f>IF(AND(D34="",E34="",F34="",G34=""),"",(E34+F34)*'Application for Payment'!$C$26+G34*'Application for Payment'!$C$27)</f>
        <v/>
      </c>
    </row>
    <row r="35" ht="18" customHeight="1" spans="2:11" x14ac:dyDescent="0.25">
      <c r="B35" s="33"/>
      <c r="C35" s="34"/>
      <c r="D35" s="35"/>
      <c r="E35" s="35"/>
      <c r="F35" s="35"/>
      <c r="G35" s="35"/>
      <c r="H35" s="19" t="str">
        <f>IF(AND(D35="",E35="",F35="",G35=""),"",ROUND(E35+F35+G35,2))</f>
        <v/>
      </c>
      <c r="I35" s="20" t="str">
        <f>IF(D35=0,"",(E35+F35+G35)/D35)</f>
        <v/>
      </c>
      <c r="J35" s="19" t="str">
        <f>IF(AND(D35="",E35="",F35="",G35=""),"",ROUND(D35-E35-F35-G35,2))</f>
        <v/>
      </c>
      <c r="K35" s="19" t="str">
        <f>IF(AND(D35="",E35="",F35="",G35=""),"",(E35+F35)*'Application for Payment'!$C$26+G35*'Application for Payment'!$C$27)</f>
        <v/>
      </c>
    </row>
    <row r="36" ht="18" customHeight="1" spans="2:11" x14ac:dyDescent="0.25">
      <c r="B36" s="33"/>
      <c r="C36" s="34"/>
      <c r="D36" s="35"/>
      <c r="E36" s="35"/>
      <c r="F36" s="35"/>
      <c r="G36" s="35"/>
      <c r="H36" s="36" t="str">
        <f>IF(AND(D36="",E36="",F36="",G36=""),"",ROUND(E36+F36+G36,2))</f>
        <v/>
      </c>
      <c r="I36" s="37" t="str">
        <f>IF(D36=0,"",(E36+F36+G36)/D36)</f>
        <v/>
      </c>
      <c r="J36" s="36" t="str">
        <f>IF(AND(D36="",E36="",F36="",G36=""),"",ROUND(D36-E36-F36-G36,2))</f>
        <v/>
      </c>
      <c r="K36" s="36" t="str">
        <f>IF(AND(D36="",E36="",F36="",G36=""),"",(E36+F36)*'Application for Payment'!$C$26+G36*'Application for Payment'!$C$27)</f>
        <v/>
      </c>
    </row>
    <row r="37" ht="18" customHeight="1" spans="2:11" x14ac:dyDescent="0.25">
      <c r="B37" s="33"/>
      <c r="C37" s="34"/>
      <c r="D37" s="35"/>
      <c r="E37" s="35"/>
      <c r="F37" s="35"/>
      <c r="G37" s="35"/>
      <c r="H37" s="19" t="str">
        <f>IF(AND(D37="",E37="",F37="",G37=""),"",ROUND(E37+F37+G37,2))</f>
        <v/>
      </c>
      <c r="I37" s="20" t="str">
        <f>IF(D37=0,"",(E37+F37+G37)/D37)</f>
        <v/>
      </c>
      <c r="J37" s="19" t="str">
        <f>IF(AND(D37="",E37="",F37="",G37=""),"",ROUND(D37-E37-F37-G37,2))</f>
        <v/>
      </c>
      <c r="K37" s="19" t="str">
        <f>IF(AND(D37="",E37="",F37="",G37=""),"",(E37+F37)*'Application for Payment'!$C$26+G37*'Application for Payment'!$C$27)</f>
        <v/>
      </c>
    </row>
    <row r="38" ht="18" customHeight="1" spans="2:11" x14ac:dyDescent="0.25">
      <c r="B38" s="33"/>
      <c r="C38" s="34"/>
      <c r="D38" s="35"/>
      <c r="E38" s="35"/>
      <c r="F38" s="35"/>
      <c r="G38" s="35"/>
      <c r="H38" s="36" t="str">
        <f>IF(AND(D38="",E38="",F38="",G38=""),"",ROUND(E38+F38+G38,2))</f>
        <v/>
      </c>
      <c r="I38" s="37" t="str">
        <f>IF(D38=0,"",(E38+F38+G38)/D38)</f>
        <v/>
      </c>
      <c r="J38" s="36" t="str">
        <f>IF(AND(D38="",E38="",F38="",G38=""),"",ROUND(D38-E38-F38-G38,2))</f>
        <v/>
      </c>
      <c r="K38" s="36" t="str">
        <f>IF(AND(D38="",E38="",F38="",G38=""),"",(E38+F38)*'Application for Payment'!$C$26+G38*'Application for Payment'!$C$27)</f>
        <v/>
      </c>
    </row>
    <row r="39" ht="18" customHeight="1" spans="2:11" x14ac:dyDescent="0.25">
      <c r="B39" s="33"/>
      <c r="C39" s="34"/>
      <c r="D39" s="35"/>
      <c r="E39" s="35"/>
      <c r="F39" s="35"/>
      <c r="G39" s="35"/>
      <c r="H39" s="19" t="str">
        <f>IF(AND(D39="",E39="",F39="",G39=""),"",ROUND(E39+F39+G39,2))</f>
        <v/>
      </c>
      <c r="I39" s="20" t="str">
        <f>IF(D39=0,"",(E39+F39+G39)/D39)</f>
        <v/>
      </c>
      <c r="J39" s="19" t="str">
        <f>IF(AND(D39="",E39="",F39="",G39=""),"",ROUND(D39-E39-F39-G39,2))</f>
        <v/>
      </c>
      <c r="K39" s="19" t="str">
        <f>IF(AND(D39="",E39="",F39="",G39=""),"",(E39+F39)*'Application for Payment'!$C$26+G39*'Application for Payment'!$C$27)</f>
        <v/>
      </c>
    </row>
    <row r="40" ht="18" customHeight="1" spans="2:11" x14ac:dyDescent="0.25">
      <c r="B40" s="33"/>
      <c r="C40" s="34"/>
      <c r="D40" s="35"/>
      <c r="E40" s="35"/>
      <c r="F40" s="35"/>
      <c r="G40" s="35"/>
      <c r="H40" s="36" t="str">
        <f>IF(AND(D40="",E40="",F40="",G40=""),"",ROUND(E40+F40+G40,2))</f>
        <v/>
      </c>
      <c r="I40" s="37" t="str">
        <f>IF(D40=0,"",(E40+F40+G40)/D40)</f>
        <v/>
      </c>
      <c r="J40" s="36" t="str">
        <f>IF(AND(D40="",E40="",F40="",G40=""),"",ROUND(D40-E40-F40-G40,2))</f>
        <v/>
      </c>
      <c r="K40" s="36" t="str">
        <f>IF(AND(D40="",E40="",F40="",G40=""),"",(E40+F40)*'Application for Payment'!$C$26+G40*'Application for Payment'!$C$27)</f>
        <v/>
      </c>
    </row>
    <row r="41" ht="18" customHeight="1" spans="2:11" x14ac:dyDescent="0.25">
      <c r="B41" s="33"/>
      <c r="C41" s="34"/>
      <c r="D41" s="35"/>
      <c r="E41" s="35"/>
      <c r="F41" s="35"/>
      <c r="G41" s="35"/>
      <c r="H41" s="19" t="str">
        <f>IF(AND(D41="",E41="",F41="",G41=""),"",ROUND(E41+F41+G41,2))</f>
        <v/>
      </c>
      <c r="I41" s="20" t="str">
        <f>IF(D41=0,"",(E41+F41+G41)/D41)</f>
        <v/>
      </c>
      <c r="J41" s="19" t="str">
        <f>IF(AND(D41="",E41="",F41="",G41=""),"",ROUND(D41-E41-F41-G41,2))</f>
        <v/>
      </c>
      <c r="K41" s="19" t="str">
        <f>IF(AND(D41="",E41="",F41="",G41=""),"",(E41+F41)*'Application for Payment'!$C$26+G41*'Application for Payment'!$C$27)</f>
        <v/>
      </c>
    </row>
    <row r="42" ht="18" customHeight="1" spans="2:11" x14ac:dyDescent="0.25">
      <c r="B42" s="33"/>
      <c r="C42" s="34"/>
      <c r="D42" s="35"/>
      <c r="E42" s="35"/>
      <c r="F42" s="35"/>
      <c r="G42" s="35"/>
      <c r="H42" s="36" t="str">
        <f>IF(AND(D42="",E42="",F42="",G42=""),"",ROUND(E42+F42+G42,2))</f>
        <v/>
      </c>
      <c r="I42" s="37" t="str">
        <f>IF(D42=0,"",(E42+F42+G42)/D42)</f>
        <v/>
      </c>
      <c r="J42" s="36" t="str">
        <f>IF(AND(D42="",E42="",F42="",G42=""),"",ROUND(D42-E42-F42-G42,2))</f>
        <v/>
      </c>
      <c r="K42" s="36" t="str">
        <f>IF(AND(D42="",E42="",F42="",G42=""),"",(E42+F42)*'Application for Payment'!$C$26+G42*'Application for Payment'!$C$27)</f>
        <v/>
      </c>
    </row>
    <row r="43" ht="18" customHeight="1" spans="2:11" x14ac:dyDescent="0.25">
      <c r="B43" s="22" t="s">
        <v>74</v>
      </c>
      <c r="C43" s="22"/>
      <c r="D43" s="23">
        <f>ROUND(SUM(D13:D42),2)</f>
        <v>250000</v>
      </c>
      <c r="E43" s="23">
        <f>ROUND(SUM(E13:E42),2)</f>
        <v>100000</v>
      </c>
      <c r="F43" s="23">
        <f>ROUND(SUM(F13:F42),2)</f>
        <v>25000</v>
      </c>
      <c r="G43" s="23">
        <f>ROUND(SUM(G13:G42),2)</f>
        <v>10000</v>
      </c>
      <c r="H43" s="23">
        <f>ROUND(SUM(H13:H42),2)</f>
        <v>135000</v>
      </c>
      <c r="I43" s="38">
        <f>IF(D43=0,"",H43/D43)</f>
        <v>0.54</v>
      </c>
      <c r="J43" s="23">
        <f>ROUND(SUM(J13:J42),2)</f>
        <v>115000</v>
      </c>
      <c r="K43" s="23">
        <f>ROUND(SUM(K13:K42),2)</f>
        <v>13500</v>
      </c>
    </row>
    <row r="44" ht="10" customHeight="1" x14ac:dyDescent="0.25"/>
    <row r="45" ht="32" customHeight="1" spans="2:2" x14ac:dyDescent="0.25">
      <c r="B45" s="26" t="s">
        <v>58</v>
      </c>
    </row>
  </sheetData>
  <sheetProtection sheet="1" formatColumns="0" formatRows="0"/>
  <mergeCells count="5">
    <mergeCell ref="B3:D3"/>
    <mergeCell ref="E3:K3"/>
    <mergeCell ref="B4:D4"/>
    <mergeCell ref="B5:D5"/>
    <mergeCell ref="B43:C43"/>
  </mergeCells>
  <dataValidations count="1">
    <dataValidation type="custom" allowBlank="1" showInputMessage="1" prompt="Enter a number." showErrorMessage="1" error="Enter a number. Use a minus sign for a credit or deduction." sqref="D13:G42">
      <formula1>ISNUMBER(D13)</formula1>
    </dataValidation>
  </dataValidations>
  <hyperlinks>
    <hyperlink ref="B45" r:id="rId1"/>
  </hyperlinks>
  <pageMargins left="0.5" right="0.5" top="0.5" bottom="0.5" header="0.3" footer="0.3"/>
  <pageSetup paperSize="1" orientation="landscape" horizontalDpi="4294967295" verticalDpi="4294967295" scale="100" fitToWidth="1" fitToHeight="0"/>
  <headerFooter>
    <oddFooter>&amp;L&amp;8Free template from framingandfigures.com&amp;R&amp;8Page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6"/>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39" t="s">
        <v>75</v>
      </c>
      <c r="D2" s="39"/>
    </row>
    <row r="3" ht="22" customHeight="1" spans="3:4" x14ac:dyDescent="0.25">
      <c r="C3" s="40" t="s">
        <v>76</v>
      </c>
      <c r="D3" s="40"/>
    </row>
    <row r="4" ht="15" customHeight="1" x14ac:dyDescent="0.25"/>
    <row r="5" ht="4" customHeight="1" spans="2:4" x14ac:dyDescent="0.25">
      <c r="B5" s="9"/>
      <c r="C5" s="9"/>
      <c r="D5" s="9"/>
    </row>
    <row r="6" ht="15" customHeight="1" x14ac:dyDescent="0.25"/>
    <row r="7" ht="24" customHeight="1" spans="2:4" x14ac:dyDescent="0.25">
      <c r="B7" s="41" t="s">
        <v>77</v>
      </c>
      <c r="C7" s="41"/>
      <c r="D7" s="41"/>
    </row>
    <row r="8" ht="43" customHeight="1" spans="2:4" x14ac:dyDescent="0.25">
      <c r="B8" s="42" t="s">
        <v>78</v>
      </c>
      <c r="C8" s="42"/>
      <c r="D8" s="42"/>
    </row>
    <row r="10" ht="15" customHeight="1" spans="2:4" x14ac:dyDescent="0.25">
      <c r="B10" s="14" t="s">
        <v>79</v>
      </c>
      <c r="C10" s="14"/>
      <c r="D10" s="14"/>
    </row>
    <row r="11" ht="95" customHeight="1" spans="2:4" x14ac:dyDescent="0.25">
      <c r="B11" s="43" t="s">
        <v>80</v>
      </c>
      <c r="C11" s="42" t="s">
        <v>81</v>
      </c>
      <c r="D11" s="42"/>
    </row>
    <row r="12" ht="56" customHeight="1" spans="2:4" x14ac:dyDescent="0.25">
      <c r="B12" s="43" t="s">
        <v>82</v>
      </c>
      <c r="C12" s="42" t="s">
        <v>83</v>
      </c>
      <c r="D12" s="42"/>
    </row>
    <row r="13" ht="56" customHeight="1" spans="2:4" x14ac:dyDescent="0.25">
      <c r="B13" s="43" t="s">
        <v>84</v>
      </c>
      <c r="C13" s="42" t="s">
        <v>85</v>
      </c>
      <c r="D13" s="42"/>
    </row>
    <row r="14" ht="69" customHeight="1" spans="2:4" x14ac:dyDescent="0.25">
      <c r="B14" s="43" t="s">
        <v>86</v>
      </c>
      <c r="C14" s="42" t="s">
        <v>87</v>
      </c>
      <c r="D14" s="42"/>
    </row>
    <row r="15" ht="17" customHeight="1" spans="2:4" x14ac:dyDescent="0.25">
      <c r="B15" s="43" t="s">
        <v>88</v>
      </c>
      <c r="C15" s="42" t="s">
        <v>89</v>
      </c>
      <c r="D15" s="42"/>
    </row>
    <row r="16" ht="30" customHeight="1" spans="2:4" x14ac:dyDescent="0.25">
      <c r="B16" s="43" t="s">
        <v>90</v>
      </c>
      <c r="C16" s="42" t="s">
        <v>91</v>
      </c>
      <c r="D16" s="42"/>
    </row>
    <row r="18" ht="15" customHeight="1" spans="2:4" x14ac:dyDescent="0.25">
      <c r="B18" s="14" t="s">
        <v>92</v>
      </c>
      <c r="C18" s="14"/>
      <c r="D18" s="14"/>
    </row>
    <row r="19" ht="17" customHeight="1" spans="2:3" x14ac:dyDescent="0.25">
      <c r="B19" s="10" t="s">
        <v>93</v>
      </c>
      <c r="C19" s="44" t="s">
        <v>77</v>
      </c>
    </row>
    <row r="20" ht="17" customHeight="1" spans="2:3" x14ac:dyDescent="0.25">
      <c r="B20" s="10" t="s">
        <v>94</v>
      </c>
      <c r="C20" s="44" t="s">
        <v>95</v>
      </c>
    </row>
    <row r="21" ht="17" customHeight="1" spans="2:3" x14ac:dyDescent="0.25">
      <c r="B21" s="10" t="s">
        <v>96</v>
      </c>
      <c r="C21" s="44" t="s">
        <v>97</v>
      </c>
    </row>
    <row r="22" ht="17" customHeight="1" spans="2:3" x14ac:dyDescent="0.25">
      <c r="B22" s="10" t="s">
        <v>98</v>
      </c>
      <c r="C22" s="44" t="s">
        <v>99</v>
      </c>
    </row>
    <row r="23" ht="17" customHeight="1" spans="2:3" x14ac:dyDescent="0.25">
      <c r="B23" s="10" t="s">
        <v>100</v>
      </c>
      <c r="C23" s="44" t="s">
        <v>101</v>
      </c>
    </row>
    <row r="24" ht="17" customHeight="1" spans="3:3" x14ac:dyDescent="0.25">
      <c r="C24" s="44" t="s">
        <v>102</v>
      </c>
    </row>
    <row r="25" ht="17" customHeight="1" spans="3:3" x14ac:dyDescent="0.25">
      <c r="C25" s="44" t="s">
        <v>103</v>
      </c>
    </row>
    <row r="26" ht="17" customHeight="1" spans="3:3" x14ac:dyDescent="0.25">
      <c r="C26" s="44" t="s">
        <v>104</v>
      </c>
    </row>
  </sheetData>
  <sheetProtection sheet="1" formatColumns="0" formatRows="0"/>
  <mergeCells count="12">
    <mergeCell ref="C2:D2"/>
    <mergeCell ref="C3:D3"/>
    <mergeCell ref="B7:D7"/>
    <mergeCell ref="B8:D8"/>
    <mergeCell ref="B10:D10"/>
    <mergeCell ref="C11:D11"/>
    <mergeCell ref="C12:D12"/>
    <mergeCell ref="C13:D13"/>
    <mergeCell ref="C14:D14"/>
    <mergeCell ref="C15:D15"/>
    <mergeCell ref="C16:D16"/>
    <mergeCell ref="B18:D18"/>
  </mergeCells>
  <hyperlinks>
    <hyperlink ref="C19" r:id="rId1"/>
    <hyperlink ref="C20" r:id="rId2"/>
    <hyperlink ref="C21" r:id="rId3"/>
    <hyperlink ref="C22" r:id="rId4"/>
    <hyperlink ref="C23" r:id="rId5"/>
    <hyperlink ref="C24" r:id="rId6"/>
    <hyperlink ref="C25" r:id="rId7"/>
    <hyperlink ref="C26" r:id="rId8"/>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Application for Payment</vt:lpstr>
      <vt:lpstr>Schedule of values</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Pay Application Template (Excel)</dc:title>
  <dc:subject>One application for payment with its schedule of values, retainage at its own rate on work completed and stored materials, previous payments, the current payment due, a signature block and an optional notary block.</dc:subject>
  <dc:description>Free template from https://framingandfigures.com/templates/pay-application-template/</dc:description>
  <cp:keywords>schedule of values template; progress billing template; subcontractor pay application; schedule of values excel;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