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urchase order" state="visible" r:id="rId4"/>
    <sheet sheetId="2" name="PO log" state="visible" r:id="rId5"/>
    <sheet sheetId="3" name="About this template" state="visible" r:id="rId6"/>
  </sheets>
  <definedNames>
    <definedName name="_xlnm.Print_Area" localSheetId="0">'Purchase order'!$A$1:$I$47</definedName>
    <definedName name="_xlnm.Print_Titles" localSheetId="0">'Purchase order'!$1:$8</definedName>
    <definedName name="_xlnm.Print_Area" localSheetId="1">'PO log'!$A$1:$L$64</definedName>
    <definedName name="_xlnm.Print_Titles" localSheetId="1">'PO log'!$12:$12</definedName>
    <definedName name="_xlnm.Print_Area" localSheetId="2">'About this template'!$A$1:$E$24</definedName>
  </definedNames>
  <calcPr calcId="171027" fullCalcOnLoad="1"/>
</workbook>
</file>

<file path=xl/sharedStrings.xml><?xml version="1.0" encoding="utf-8"?>
<sst xmlns="http://schemas.openxmlformats.org/spreadsheetml/2006/main" count="126" uniqueCount="109">
  <si>
    <t>YOUR LOGO</t>
  </si>
  <si>
    <t>Your Company Name</t>
  </si>
  <si>
    <t>PURCHASE ORDER</t>
  </si>
  <si>
    <t>Street address · City, State ZIP</t>
  </si>
  <si>
    <t>PO NO.</t>
  </si>
  <si>
    <t>Phone · Email · License no.</t>
  </si>
  <si>
    <t>DATE</t>
  </si>
  <si>
    <t>Pale yellow cells are yours to fill in</t>
  </si>
  <si>
    <t>All other cells are locked</t>
  </si>
  <si>
    <t>VENDOR</t>
  </si>
  <si>
    <t>SHIP TO</t>
  </si>
  <si>
    <t>PROJECT</t>
  </si>
  <si>
    <t>ADDRESS</t>
  </si>
  <si>
    <t>SITE ADDRESS</t>
  </si>
  <si>
    <t>CONTACT</t>
  </si>
  <si>
    <t>DELIVER BY</t>
  </si>
  <si>
    <t>PHONE OR EMAIL</t>
  </si>
  <si>
    <t>DELIVERY CONTACT</t>
  </si>
  <si>
    <t>ACCOUNTING</t>
  </si>
  <si>
    <t>JOB NO.</t>
  </si>
  <si>
    <t>COST CODE</t>
  </si>
  <si>
    <t>NO.</t>
  </si>
  <si>
    <t>DESCRIPTION</t>
  </si>
  <si>
    <t>QTY</t>
  </si>
  <si>
    <t>UNIT</t>
  </si>
  <si>
    <t>UNIT PRICE</t>
  </si>
  <si>
    <t>AMOUNT</t>
  </si>
  <si>
    <t>1</t>
  </si>
  <si>
    <t>Example: 2x6 studs, 8 ft</t>
  </si>
  <si>
    <t>ea</t>
  </si>
  <si>
    <t>2</t>
  </si>
  <si>
    <t>Example: 1/2 in OSB sheathing</t>
  </si>
  <si>
    <t>sheet</t>
  </si>
  <si>
    <t>3</t>
  </si>
  <si>
    <t>Example: framing nails, 50 lb box</t>
  </si>
  <si>
    <t>box</t>
  </si>
  <si>
    <t>4</t>
  </si>
  <si>
    <t>5</t>
  </si>
  <si>
    <t>6</t>
  </si>
  <si>
    <t>7</t>
  </si>
  <si>
    <t>8</t>
  </si>
  <si>
    <t>9</t>
  </si>
  <si>
    <t>10</t>
  </si>
  <si>
    <t>11</t>
  </si>
  <si>
    <t>12</t>
  </si>
  <si>
    <t>NOTES</t>
  </si>
  <si>
    <t>Subtotal</t>
  </si>
  <si>
    <t>Sales tax</t>
  </si>
  <si>
    <t>Blank means 0. Use the rate that applies to this purchase.</t>
  </si>
  <si>
    <t>Freight and delivery</t>
  </si>
  <si>
    <t>Total</t>
  </si>
  <si>
    <t>AUTHORIZED</t>
  </si>
  <si>
    <t>AUTHORIZED BY</t>
  </si>
  <si>
    <t>SIGNATURE</t>
  </si>
  <si>
    <t>Free template from Framing &amp; Figures · framingandfigures.com/templates/</t>
  </si>
  <si>
    <t>PO LOG</t>
  </si>
  <si>
    <t>DATE ISSUED</t>
  </si>
  <si>
    <t>PO AMOUNT</t>
  </si>
  <si>
    <t>STATUS</t>
  </si>
  <si>
    <t>DATE RECEIVED</t>
  </si>
  <si>
    <t>INVOICED AMOUNT</t>
  </si>
  <si>
    <t>VARIANCE</t>
  </si>
  <si>
    <t>Example: lumber yard</t>
  </si>
  <si>
    <t>Example: framing package</t>
  </si>
  <si>
    <t>06-100</t>
  </si>
  <si>
    <t>Received</t>
  </si>
  <si>
    <t>Example: concrete supplier</t>
  </si>
  <si>
    <t>Example: ready-mix for footings</t>
  </si>
  <si>
    <t>03-300</t>
  </si>
  <si>
    <t>Open</t>
  </si>
  <si>
    <t>Example: rental yard</t>
  </si>
  <si>
    <t>Example: lift rental, two weeks</t>
  </si>
  <si>
    <t>01-540</t>
  </si>
  <si>
    <t>PO SUMMARY</t>
  </si>
  <si>
    <t>Committed</t>
  </si>
  <si>
    <t>PO amounts, Void left out</t>
  </si>
  <si>
    <t>Invoiced</t>
  </si>
  <si>
    <t>Invoiced amounts, Void left out</t>
  </si>
  <si>
    <t>Variance on invoiced POs</t>
  </si>
  <si>
    <t>Invoiced less PO amount, on POs with both, Void left out</t>
  </si>
  <si>
    <t>Partly received</t>
  </si>
  <si>
    <t>Closed</t>
  </si>
  <si>
    <t>Void</t>
  </si>
  <si>
    <t>ABOUT THIS TEMPLATE</t>
  </si>
  <si>
    <t>What the file does, how to use it and where to learn more</t>
  </si>
  <si>
    <t>Purchase Order Template (Excel)</t>
  </si>
  <si>
    <t>A purchase order with twelve lines, sales tax and freight totaled to the amount ordered, and a PO log that tracks each order's status, invoiced amount and variance from the amount ordered, with the amount committed and counts by status.</t>
  </si>
  <si>
    <t>HOW TO USE IT</t>
  </si>
  <si>
    <t>STEP 1</t>
  </si>
  <si>
    <t>Fill in your letterhead (company name, address, phone, email, license number), the PO number and the date. Then the vendor (vendor, address, contact, phone or email), where it ships (project, site address, deliver by date, delivery contact) and the accounting block (job number, cost code). To remove the YOUR LOGO text, choose Review &gt; Unprotect Sheet (there is no password), then protect the sheet again.</t>
  </si>
  <si>
    <t>STEP 2</t>
  </si>
  <si>
    <t>List the order on up to 12 lines: description, quantity, unit and unit price. Each amount computes itself, and a line counts once its description, quantity or unit price is filled in. Type the sales tax rate and any freight; blank means 0. Add notes, then who authorized the order, the signature and the date.</t>
  </si>
  <si>
    <t>STEP 3</t>
  </si>
  <si>
    <t>On the PO log tab, enter each order: PO number, date issued, vendor, description, cost code, PO amount and status, then the date received and the invoiced amount. Variance, invoiced less PO amount, computes itself and stays yellow, so the table still sorts. Read the amount committed, the amount invoiced and the variance on invoiced POs, all with Void left out, and the count at each status.</t>
  </si>
  <si>
    <t>EXAMPLE FIGURES</t>
  </si>
  <si>
    <t>The lines on the purchase order are examples, not your purchase: 120 studs, 40 sheets of sheathing and 2 boxes of nails, with $75.00 freight and a sales tax rate of 7% (an example, not your rate), for $1,988.16. The prices and the freight are illustrative, so use the rate that applies and your own figures. The first three rows of the PO log are examples too: replace them with your own orders.</t>
  </si>
  <si>
    <t>VERSION</t>
  </si>
  <si>
    <t>v2, 2026-09-24</t>
  </si>
  <si>
    <t>LICENSE</t>
  </si>
  <si>
    <t>© Harmony For Humanity LLC. Free for use in your business; not for resale.</t>
  </si>
  <si>
    <t>LINKS</t>
  </si>
  <si>
    <t>TEMPLATE PAGE</t>
  </si>
  <si>
    <t>ALL TEMPLATES</t>
  </si>
  <si>
    <t>framingandfigures.com/templates/</t>
  </si>
  <si>
    <t>RELATED TEMPLATES</t>
  </si>
  <si>
    <t>Construction Budget Template (Excel)</t>
  </si>
  <si>
    <t>Change Order Log Template (Excel)</t>
  </si>
  <si>
    <t>Work Order Template (Excel)</t>
  </si>
  <si>
    <t>Contractor Invoice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</si>
</sst>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00"/>
  </numFmts>
  <fonts count="11" x14ac:knownFonts="1">
    <font>
      <sz val="10"/>
      <color rgb="FF111111"/>
      <name val="Arial"/>
      <family val="2"/>
    </font>
    <font>
      <color rgb="FF111111"/>
      <sz val="10"/>
      <name val="Arial"/>
    </font>
    <font>
      <b/>
      <color rgb="FF5B6068"/>
      <sz val="7"/>
      <name val="Arial"/>
    </font>
    <font>
      <b/>
      <color rgb="FF111111"/>
      <sz val="14"/>
      <name val="Arial"/>
    </font>
    <font>
      <b/>
      <color rgb="FF111111"/>
      <sz val="22"/>
      <name val="Arial"/>
    </font>
    <font>
      <b/>
      <color rgb="FF5B6068"/>
      <sz val="8"/>
      <name val="Arial"/>
    </font>
    <font>
      <color rgb="FF5B6068"/>
      <sz val="8"/>
      <name val="Arial"/>
    </font>
    <font>
      <b/>
      <color rgb="FFFFFFFF"/>
      <sz val="8"/>
      <name val="Arial"/>
    </font>
    <font>
      <b/>
      <color rgb="FF111111"/>
      <sz val="11"/>
      <name val="Arial"/>
    </font>
    <font>
      <color rgb="FF5B6068"/>
      <sz val="9"/>
      <name val="Arial"/>
    </font>
    <font>
      <u/>
      <color rgb="FF111111"/>
      <sz val="10"/>
      <name val="Arial"/>
    </font>
  </fonts>
  <fills count="7">
    <fill>
      <patternFill patternType="none"/>
    </fill>
    <fill>
      <patternFill patternType="gray125"/>
    </fill>
    <fill>
      <patternFill patternType="solid">
        <fgColor rgb="FFFFF9DD"/>
      </patternFill>
    </fill>
    <fill>
      <patternFill patternType="solid">
        <fgColor rgb="FFFFD400"/>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right/>
      <top/>
      <bottom style="thin">
        <color rgb="FFDAD8CF"/>
      </bottom>
      <diagonal/>
    </border>
    <border>
      <left style="thin">
        <color rgb="FFFFFFFF"/>
      </left>
      <right style="thin">
        <color rgb="FFFFFFFF"/>
      </right>
      <top/>
      <bottom style="thin">
        <color rgb="FFDAD8CF"/>
      </bottom>
      <diagonal/>
    </border>
    <border>
      <left/>
      <right/>
      <top style="double">
        <color rgb="FF111111"/>
      </top>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Alignment="1" applyProtection="1">
      <alignment vertical="bottom"/>
    </xf>
    <xf numFmtId="0" fontId="3" fillId="2" borderId="1" xfId="0" applyFont="1" applyFill="1" applyBorder="1" applyAlignment="1" applyProtection="1">
      <alignment horizontal="left" vertical="center" indent="1"/>
      <protection locked="0"/>
    </xf>
    <xf numFmtId="0" fontId="4" fillId="0" borderId="0" xfId="0" applyFont="1" applyAlignment="1">
      <alignment horizontal="right" vertical="center"/>
    </xf>
    <xf numFmtId="0" fontId="1" fillId="2" borderId="1" xfId="0" applyFont="1" applyFill="1" applyBorder="1" applyAlignment="1" applyProtection="1">
      <alignment horizontal="left" vertical="center" indent="1"/>
      <protection locked="0"/>
    </xf>
    <xf numFmtId="0" fontId="5" fillId="0" borderId="0" xfId="0" applyFont="1" applyAlignment="1">
      <alignment horizontal="right" vertical="center"/>
    </xf>
    <xf numFmtId="164" fontId="1" fillId="2" borderId="1" xfId="0" applyNumberFormat="1" applyFont="1" applyFill="1" applyBorder="1" applyAlignment="1" applyProtection="1">
      <alignment horizontal="right" vertical="center"/>
      <protection locked="0"/>
    </xf>
    <xf numFmtId="0" fontId="1" fillId="3" borderId="0" xfId="0" applyFont="1" applyFill="1"/>
    <xf numFmtId="0" fontId="1" fillId="2" borderId="1" xfId="0" applyFont="1" applyFill="1" applyBorder="1" applyProtection="1"/>
    <xf numFmtId="0" fontId="6" fillId="0" borderId="0" xfId="0" applyFont="1" applyAlignment="1">
      <alignment vertical="center"/>
    </xf>
    <xf numFmtId="0" fontId="1" fillId="4" borderId="2" xfId="0" applyFont="1" applyFill="1" applyBorder="1"/>
    <xf numFmtId="0" fontId="7" fillId="5" borderId="0" xfId="0" applyFont="1" applyFill="1" applyAlignment="1">
      <alignment vertical="center" indent="1"/>
    </xf>
    <xf numFmtId="0" fontId="5" fillId="0" borderId="0" xfId="0" applyFont="1" applyAlignment="1">
      <alignment vertical="center"/>
    </xf>
    <xf numFmtId="0" fontId="7" fillId="5" borderId="0" xfId="0" applyFont="1" applyFill="1" applyAlignment="1">
      <alignment horizontal="right" vertical="center" wrapText="1"/>
    </xf>
    <xf numFmtId="0" fontId="7" fillId="5" borderId="0" xfId="0" applyFont="1" applyFill="1" applyAlignment="1">
      <alignment horizontal="left" vertical="center" wrapText="1" indent="1"/>
    </xf>
    <xf numFmtId="0" fontId="1" fillId="4" borderId="3" xfId="0" applyFont="1" applyFill="1" applyBorder="1" applyAlignment="1" applyProtection="1">
      <alignment horizontal="right" vertical="center"/>
    </xf>
    <xf numFmtId="0" fontId="1" fillId="2" borderId="4" xfId="0" applyFont="1" applyFill="1" applyBorder="1" applyAlignment="1" applyProtection="1">
      <alignment horizontal="left" vertical="center" indent="1"/>
      <protection locked="0"/>
    </xf>
    <xf numFmtId="0" fontId="1" fillId="2" borderId="4" xfId="0" applyFont="1" applyFill="1" applyBorder="1" applyAlignment="1" applyProtection="1">
      <alignment horizontal="right" vertical="center"/>
      <protection locked="0"/>
    </xf>
    <xf numFmtId="165" fontId="1" fillId="2" borderId="4" xfId="0" applyNumberFormat="1" applyFont="1" applyFill="1" applyBorder="1" applyAlignment="1" applyProtection="1">
      <alignment horizontal="right" vertical="center"/>
      <protection locked="0"/>
    </xf>
    <xf numFmtId="165" fontId="1" fillId="4" borderId="3" xfId="0" applyNumberFormat="1" applyFont="1" applyFill="1" applyBorder="1" applyAlignment="1" applyProtection="1">
      <alignment horizontal="right" vertical="center"/>
    </xf>
    <xf numFmtId="0" fontId="1" fillId="6" borderId="3" xfId="0" applyFont="1" applyFill="1" applyBorder="1" applyAlignment="1" applyProtection="1">
      <alignment horizontal="right" vertical="center"/>
    </xf>
    <xf numFmtId="165" fontId="1" fillId="6" borderId="3" xfId="0" applyNumberFormat="1" applyFont="1" applyFill="1" applyBorder="1" applyAlignment="1" applyProtection="1">
      <alignment horizontal="right" vertical="center"/>
    </xf>
    <xf numFmtId="0" fontId="1" fillId="0" borderId="3" xfId="0" applyFont="1" applyBorder="1" applyAlignment="1">
      <alignment vertical="center" indent="1"/>
    </xf>
    <xf numFmtId="10" fontId="1" fillId="2" borderId="1" xfId="0" applyNumberFormat="1" applyFont="1" applyFill="1" applyBorder="1" applyAlignment="1" applyProtection="1">
      <alignment horizontal="right" vertical="center"/>
      <protection locked="0"/>
    </xf>
    <xf numFmtId="0" fontId="6" fillId="0" borderId="0" xfId="0" applyFont="1" applyAlignment="1">
      <alignment vertical="center" indent="1"/>
    </xf>
    <xf numFmtId="165" fontId="1" fillId="2" borderId="1" xfId="0" applyNumberFormat="1" applyFont="1" applyFill="1" applyBorder="1" applyAlignment="1" applyProtection="1">
      <alignment horizontal="right" vertical="center"/>
      <protection locked="0"/>
    </xf>
    <xf numFmtId="0" fontId="8" fillId="3" borderId="5" xfId="0" applyFont="1" applyFill="1" applyBorder="1" applyAlignment="1">
      <alignment vertical="center"/>
    </xf>
    <xf numFmtId="0" fontId="8" fillId="3" borderId="5" xfId="0" applyFont="1" applyFill="1" applyBorder="1"/>
    <xf numFmtId="165" fontId="8" fillId="3" borderId="5" xfId="0" applyNumberFormat="1" applyFont="1" applyFill="1" applyBorder="1" applyAlignment="1" applyProtection="1">
      <alignment horizontal="right" vertical="center"/>
    </xf>
    <xf numFmtId="0" fontId="6" fillId="0" borderId="0" xfId="0" applyFont="1" applyAlignment="1" applyProtection="1">
      <alignment vertical="bottom"/>
    </xf>
    <xf numFmtId="164" fontId="1" fillId="2" borderId="4" xfId="0" applyNumberFormat="1" applyFont="1" applyFill="1" applyBorder="1" applyAlignment="1" applyProtection="1">
      <alignment horizontal="right" vertical="center"/>
      <protection locked="0"/>
    </xf>
    <xf numFmtId="0" fontId="8" fillId="3" borderId="5" xfId="0" applyFont="1" applyFill="1" applyBorder="1" applyAlignment="1">
      <alignment vertical="center" indent="1"/>
    </xf>
    <xf numFmtId="1" fontId="1" fillId="4" borderId="3" xfId="0" applyNumberFormat="1" applyFont="1" applyFill="1" applyBorder="1" applyAlignment="1" applyProtection="1">
      <alignment horizontal="right" vertical="center"/>
    </xf>
    <xf numFmtId="0" fontId="4" fillId="0" borderId="0" xfId="0" applyFont="1" applyAlignment="1">
      <alignment horizontal="right"/>
    </xf>
    <xf numFmtId="0" fontId="9" fillId="0" borderId="0" xfId="0" applyFont="1" applyAlignment="1">
      <alignment horizontal="right"/>
    </xf>
    <xf numFmtId="0" fontId="3" fillId="0" borderId="0" xfId="0" applyFont="1" applyAlignment="1" applyProtection="1">
      <alignment vertical="center"/>
    </xf>
    <xf numFmtId="0" fontId="1" fillId="0" borderId="0" xfId="0" applyFont="1" applyAlignment="1" applyProtection="1">
      <alignment vertical="top" wrapText="1"/>
    </xf>
    <xf numFmtId="0" fontId="5" fillId="0" borderId="0" xfId="0" applyFont="1" applyAlignment="1">
      <alignment vertical="top"/>
    </xf>
    <xf numFmtId="0" fontId="10"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purchase-order-template/?utm_source=template&amp;utm_medium=xlsx&amp;utm_campaign=purchase-order-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46</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63</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purchase-order-template/?utm_source=template&amp;utm_medium=xlsx&amp;utm_campaign=purchase-order-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purchase-order-template/?utm_source=template&amp;utm_medium=xlsx&amp;utm_campaign=purchase-order-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purchase-order-template/?utm_source=template&amp;utm_medium=xlsx&amp;utm_campaign=purchase-order-template&amp;utm_content=about" TargetMode="External"/><Relationship Id="rId2" Type="http://schemas.openxmlformats.org/officeDocument/2006/relationships/hyperlink" Target="https://framingandfigures.com/templates/?utm_source=template&amp;utm_medium=xlsx&amp;utm_campaign=purchase-order-template&amp;utm_content=about" TargetMode="External"/><Relationship Id="rId3" Type="http://schemas.openxmlformats.org/officeDocument/2006/relationships/hyperlink" Target="https://framingandfigures.com/templates/construction-budget-template/?utm_source=template&amp;utm_medium=xlsx&amp;utm_campaign=purchase-order-template&amp;utm_content=about" TargetMode="External"/><Relationship Id="rId4" Type="http://schemas.openxmlformats.org/officeDocument/2006/relationships/hyperlink" Target="https://framingandfigures.com/templates/change-order-log-template/?utm_source=template&amp;utm_medium=xlsx&amp;utm_campaign=purchase-order-template&amp;utm_content=about" TargetMode="External"/><Relationship Id="rId5" Type="http://schemas.openxmlformats.org/officeDocument/2006/relationships/hyperlink" Target="https://framingandfigures.com/templates/work-order-template/?utm_source=template&amp;utm_medium=xlsx&amp;utm_campaign=purchase-order-template&amp;utm_content=about" TargetMode="External"/><Relationship Id="rId6" Type="http://schemas.openxmlformats.org/officeDocument/2006/relationships/hyperlink" Target="https://framingandfigures.com/templates/contractor-invoice-template/?utm_source=template&amp;utm_medium=xlsx&amp;utm_campaign=purchase-order-template&amp;utm_content=about" TargetMode="External"/><Relationship Id="rId7"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47"/>
  <sheetViews>
    <sheetView workbookViewId="0" showGridLines="0"/>
  </sheetViews>
  <sheetFormatPr defaultRowHeight="15" outlineLevelRow="0" outlineLevelCol="0" x14ac:dyDescent="55"/>
  <cols>
    <col min="1" max="1" width="3" style="1" customWidth="1"/>
    <col min="2" max="2" width="5" style="1" customWidth="1"/>
    <col min="3" max="3" width="14" style="1" customWidth="1"/>
    <col min="4" max="4" width="29" style="1" customWidth="1"/>
    <col min="5" max="5" width="9" style="1" customWidth="1"/>
    <col min="6" max="6" width="10" style="1" customWidth="1"/>
    <col min="7" max="7" width="13" style="1" customWidth="1"/>
    <col min="8" max="8" width="15" style="1" customWidth="1"/>
    <col min="9" max="9" width="3" style="1" customWidth="1"/>
  </cols>
  <sheetData>
    <row r="1" ht="15" customHeight="1" x14ac:dyDescent="0.25"/>
    <row r="2" ht="36" customHeight="1" spans="2:2" x14ac:dyDescent="0.25">
      <c r="B2" s="2" t="s">
        <v>0</v>
      </c>
    </row>
    <row r="3" ht="30" customHeight="1" spans="2:8" x14ac:dyDescent="0.25">
      <c r="B3" s="3" t="s">
        <v>1</v>
      </c>
      <c r="C3" s="3"/>
      <c r="D3" s="3"/>
      <c r="E3" s="4" t="s">
        <v>2</v>
      </c>
      <c r="F3" s="4"/>
      <c r="G3" s="4"/>
      <c r="H3" s="4"/>
    </row>
    <row r="4" ht="17" customHeight="1" spans="2:8" x14ac:dyDescent="0.25">
      <c r="B4" s="5" t="s">
        <v>3</v>
      </c>
      <c r="C4" s="5"/>
      <c r="D4" s="5"/>
      <c r="G4" s="6" t="s">
        <v>4</v>
      </c>
      <c r="H4" s="5"/>
    </row>
    <row r="5" ht="17" customHeight="1" spans="2:8" x14ac:dyDescent="0.25">
      <c r="B5" s="5" t="s">
        <v>5</v>
      </c>
      <c r="C5" s="5"/>
      <c r="D5" s="5"/>
      <c r="G5" s="6" t="s">
        <v>6</v>
      </c>
      <c r="H5" s="7"/>
    </row>
    <row r="6" ht="15" customHeight="1" x14ac:dyDescent="0.25"/>
    <row r="7" ht="4" customHeight="1" spans="2:8" x14ac:dyDescent="0.25">
      <c r="B7" s="8"/>
      <c r="C7" s="8"/>
      <c r="D7" s="8"/>
      <c r="E7" s="8"/>
      <c r="F7" s="8"/>
      <c r="G7" s="8"/>
      <c r="H7" s="8"/>
    </row>
    <row r="8" ht="15" customHeight="1" x14ac:dyDescent="0.25"/>
    <row r="9" ht="15" customHeight="1" spans="2:3" x14ac:dyDescent="0.25">
      <c r="B9" s="9"/>
      <c r="C9" s="10" t="s">
        <v>7</v>
      </c>
    </row>
    <row r="10" ht="15" customHeight="1" spans="2:3" x14ac:dyDescent="0.25">
      <c r="B10" s="11"/>
      <c r="C10" s="10" t="s">
        <v>8</v>
      </c>
    </row>
    <row r="11" ht="15" customHeight="1" x14ac:dyDescent="0.25"/>
    <row r="12" ht="15" customHeight="1" spans="2:8" x14ac:dyDescent="0.25">
      <c r="B12" s="12" t="s">
        <v>9</v>
      </c>
      <c r="C12" s="12"/>
      <c r="D12" s="12"/>
      <c r="E12" s="12" t="s">
        <v>10</v>
      </c>
      <c r="F12" s="12"/>
      <c r="G12" s="12"/>
      <c r="H12" s="12"/>
    </row>
    <row r="13" ht="16" customHeight="1" spans="2:8" x14ac:dyDescent="0.25">
      <c r="B13" s="13" t="s">
        <v>9</v>
      </c>
      <c r="C13" s="13"/>
      <c r="D13" s="5"/>
      <c r="E13" s="13" t="s">
        <v>11</v>
      </c>
      <c r="F13" s="13"/>
      <c r="G13" s="5"/>
      <c r="H13" s="5"/>
    </row>
    <row r="14" ht="16" customHeight="1" spans="2:8" x14ac:dyDescent="0.25">
      <c r="B14" s="13" t="s">
        <v>12</v>
      </c>
      <c r="C14" s="13"/>
      <c r="D14" s="5"/>
      <c r="E14" s="13" t="s">
        <v>13</v>
      </c>
      <c r="F14" s="13"/>
      <c r="G14" s="5"/>
      <c r="H14" s="5"/>
    </row>
    <row r="15" ht="16" customHeight="1" spans="2:8" x14ac:dyDescent="0.25">
      <c r="B15" s="13" t="s">
        <v>14</v>
      </c>
      <c r="C15" s="13"/>
      <c r="D15" s="5"/>
      <c r="E15" s="13" t="s">
        <v>15</v>
      </c>
      <c r="F15" s="13"/>
      <c r="G15" s="7"/>
      <c r="H15" s="7"/>
    </row>
    <row r="16" ht="16" customHeight="1" spans="2:8" x14ac:dyDescent="0.25">
      <c r="B16" s="13" t="s">
        <v>16</v>
      </c>
      <c r="C16" s="13"/>
      <c r="D16" s="5"/>
      <c r="E16" s="13" t="s">
        <v>17</v>
      </c>
      <c r="F16" s="13"/>
      <c r="G16" s="5"/>
      <c r="H16" s="5"/>
    </row>
    <row r="17" ht="15" customHeight="1" x14ac:dyDescent="0.25"/>
    <row r="18" ht="15" customHeight="1" spans="2:8" x14ac:dyDescent="0.25">
      <c r="B18" s="12" t="s">
        <v>18</v>
      </c>
      <c r="C18" s="12"/>
      <c r="D18" s="12"/>
      <c r="E18" s="12"/>
      <c r="F18" s="12"/>
      <c r="G18" s="12"/>
      <c r="H18" s="12"/>
    </row>
    <row r="19" ht="16" customHeight="1" spans="2:8" x14ac:dyDescent="0.25">
      <c r="B19" s="13" t="s">
        <v>19</v>
      </c>
      <c r="C19" s="13"/>
      <c r="D19" s="5"/>
      <c r="E19" s="13" t="s">
        <v>20</v>
      </c>
      <c r="F19" s="13"/>
      <c r="G19" s="5"/>
      <c r="H19" s="5"/>
    </row>
    <row r="20" ht="15" customHeight="1" x14ac:dyDescent="0.25"/>
    <row r="21" ht="20" customHeight="1" spans="2:8" x14ac:dyDescent="0.25">
      <c r="B21" s="14" t="s">
        <v>21</v>
      </c>
      <c r="C21" s="15" t="s">
        <v>22</v>
      </c>
      <c r="D21" s="15"/>
      <c r="E21" s="14" t="s">
        <v>23</v>
      </c>
      <c r="F21" s="15" t="s">
        <v>24</v>
      </c>
      <c r="G21" s="14" t="s">
        <v>25</v>
      </c>
      <c r="H21" s="14" t="s">
        <v>26</v>
      </c>
    </row>
    <row r="22" ht="15" customHeight="1" spans="2:8" x14ac:dyDescent="0.25">
      <c r="B22" s="16" t="s">
        <v>27</v>
      </c>
      <c r="C22" s="17" t="s">
        <v>28</v>
      </c>
      <c r="D22" s="17"/>
      <c r="E22" s="18">
        <v>120</v>
      </c>
      <c r="F22" s="17" t="s">
        <v>29</v>
      </c>
      <c r="G22" s="19">
        <v>7.25</v>
      </c>
      <c r="H22" s="20">
        <f>IF(AND(C22="",E22="",G22=""),"",ROUND(E22*G22,2))</f>
        <v>870</v>
      </c>
    </row>
    <row r="23" ht="15" customHeight="1" spans="2:8" x14ac:dyDescent="0.25">
      <c r="B23" s="21" t="s">
        <v>30</v>
      </c>
      <c r="C23" s="17" t="s">
        <v>31</v>
      </c>
      <c r="D23" s="17"/>
      <c r="E23" s="18">
        <v>40</v>
      </c>
      <c r="F23" s="17" t="s">
        <v>32</v>
      </c>
      <c r="G23" s="19">
        <v>18.5</v>
      </c>
      <c r="H23" s="22">
        <f>IF(AND(C23="",E23="",G23=""),"",ROUND(E23*G23,2))</f>
        <v>740</v>
      </c>
    </row>
    <row r="24" ht="15" customHeight="1" spans="2:8" x14ac:dyDescent="0.25">
      <c r="B24" s="16" t="s">
        <v>33</v>
      </c>
      <c r="C24" s="17" t="s">
        <v>34</v>
      </c>
      <c r="D24" s="17"/>
      <c r="E24" s="18">
        <v>2</v>
      </c>
      <c r="F24" s="17" t="s">
        <v>35</v>
      </c>
      <c r="G24" s="19">
        <v>89</v>
      </c>
      <c r="H24" s="20">
        <f>IF(AND(C24="",E24="",G24=""),"",ROUND(E24*G24,2))</f>
        <v>178</v>
      </c>
    </row>
    <row r="25" ht="15" customHeight="1" spans="2:8" x14ac:dyDescent="0.25">
      <c r="B25" s="21" t="s">
        <v>36</v>
      </c>
      <c r="C25" s="17"/>
      <c r="D25" s="17"/>
      <c r="E25" s="18"/>
      <c r="F25" s="17"/>
      <c r="G25" s="19"/>
      <c r="H25" s="22" t="str">
        <f>IF(AND(C25="",E25="",G25=""),"",ROUND(E25*G25,2))</f>
        <v/>
      </c>
    </row>
    <row r="26" ht="15" customHeight="1" spans="2:8" x14ac:dyDescent="0.25">
      <c r="B26" s="16" t="s">
        <v>37</v>
      </c>
      <c r="C26" s="17"/>
      <c r="D26" s="17"/>
      <c r="E26" s="18"/>
      <c r="F26" s="17"/>
      <c r="G26" s="19"/>
      <c r="H26" s="20" t="str">
        <f>IF(AND(C26="",E26="",G26=""),"",ROUND(E26*G26,2))</f>
        <v/>
      </c>
    </row>
    <row r="27" ht="15" customHeight="1" spans="2:8" x14ac:dyDescent="0.25">
      <c r="B27" s="21" t="s">
        <v>38</v>
      </c>
      <c r="C27" s="17"/>
      <c r="D27" s="17"/>
      <c r="E27" s="18"/>
      <c r="F27" s="17"/>
      <c r="G27" s="19"/>
      <c r="H27" s="22" t="str">
        <f>IF(AND(C27="",E27="",G27=""),"",ROUND(E27*G27,2))</f>
        <v/>
      </c>
    </row>
    <row r="28" ht="15" customHeight="1" spans="2:8" x14ac:dyDescent="0.25">
      <c r="B28" s="16" t="s">
        <v>39</v>
      </c>
      <c r="C28" s="17"/>
      <c r="D28" s="17"/>
      <c r="E28" s="18"/>
      <c r="F28" s="17"/>
      <c r="G28" s="19"/>
      <c r="H28" s="20" t="str">
        <f>IF(AND(C28="",E28="",G28=""),"",ROUND(E28*G28,2))</f>
        <v/>
      </c>
    </row>
    <row r="29" ht="15" customHeight="1" spans="2:8" x14ac:dyDescent="0.25">
      <c r="B29" s="21" t="s">
        <v>40</v>
      </c>
      <c r="C29" s="17"/>
      <c r="D29" s="17"/>
      <c r="E29" s="18"/>
      <c r="F29" s="17"/>
      <c r="G29" s="19"/>
      <c r="H29" s="22" t="str">
        <f>IF(AND(C29="",E29="",G29=""),"",ROUND(E29*G29,2))</f>
        <v/>
      </c>
    </row>
    <row r="30" ht="15" customHeight="1" spans="2:8" x14ac:dyDescent="0.25">
      <c r="B30" s="16" t="s">
        <v>41</v>
      </c>
      <c r="C30" s="17"/>
      <c r="D30" s="17"/>
      <c r="E30" s="18"/>
      <c r="F30" s="17"/>
      <c r="G30" s="19"/>
      <c r="H30" s="20" t="str">
        <f>IF(AND(C30="",E30="",G30=""),"",ROUND(E30*G30,2))</f>
        <v/>
      </c>
    </row>
    <row r="31" ht="15" customHeight="1" spans="2:8" x14ac:dyDescent="0.25">
      <c r="B31" s="21" t="s">
        <v>42</v>
      </c>
      <c r="C31" s="17"/>
      <c r="D31" s="17"/>
      <c r="E31" s="18"/>
      <c r="F31" s="17"/>
      <c r="G31" s="19"/>
      <c r="H31" s="22" t="str">
        <f>IF(AND(C31="",E31="",G31=""),"",ROUND(E31*G31,2))</f>
        <v/>
      </c>
    </row>
    <row r="32" ht="15" customHeight="1" spans="2:8" x14ac:dyDescent="0.25">
      <c r="B32" s="16" t="s">
        <v>43</v>
      </c>
      <c r="C32" s="17"/>
      <c r="D32" s="17"/>
      <c r="E32" s="18"/>
      <c r="F32" s="17"/>
      <c r="G32" s="19"/>
      <c r="H32" s="20" t="str">
        <f>IF(AND(C32="",E32="",G32=""),"",ROUND(E32*G32,2))</f>
        <v/>
      </c>
    </row>
    <row r="33" ht="15" customHeight="1" spans="2:8" x14ac:dyDescent="0.25">
      <c r="B33" s="21" t="s">
        <v>44</v>
      </c>
      <c r="C33" s="17"/>
      <c r="D33" s="17"/>
      <c r="E33" s="18"/>
      <c r="F33" s="17"/>
      <c r="G33" s="19"/>
      <c r="H33" s="22" t="str">
        <f>IF(AND(C33="",E33="",G33=""),"",ROUND(E33*G33,2))</f>
        <v/>
      </c>
    </row>
    <row r="34" ht="15" customHeight="1" x14ac:dyDescent="0.25"/>
    <row r="35" ht="16" customHeight="1" spans="2:8" x14ac:dyDescent="0.25">
      <c r="B35" s="12" t="s">
        <v>45</v>
      </c>
      <c r="C35" s="12"/>
      <c r="D35" s="12"/>
      <c r="E35" s="23" t="s">
        <v>46</v>
      </c>
      <c r="F35" s="23"/>
      <c r="G35" s="23"/>
      <c r="H35" s="20">
        <f>ROUND(SUM(H22:H33),2)</f>
        <v>1788</v>
      </c>
    </row>
    <row r="36" ht="16" customHeight="1" spans="2:8" x14ac:dyDescent="0.25">
      <c r="B36" s="17"/>
      <c r="C36" s="17"/>
      <c r="D36" s="17"/>
      <c r="E36" s="23" t="s">
        <v>47</v>
      </c>
      <c r="F36" s="23"/>
      <c r="G36" s="24">
        <v>0.07</v>
      </c>
      <c r="H36" s="20">
        <f>ROUND(H35*G36,2)</f>
        <v>125.16</v>
      </c>
    </row>
    <row r="37" ht="15" customHeight="1" spans="2:8" x14ac:dyDescent="0.25">
      <c r="B37" s="17"/>
      <c r="C37" s="17"/>
      <c r="D37" s="17"/>
      <c r="E37" s="25" t="s">
        <v>48</v>
      </c>
      <c r="F37" s="25"/>
      <c r="G37" s="25"/>
      <c r="H37" s="25"/>
    </row>
    <row r="38" ht="16" customHeight="1" spans="2:8" x14ac:dyDescent="0.25">
      <c r="B38" s="17"/>
      <c r="C38" s="17"/>
      <c r="D38" s="17"/>
      <c r="E38" s="23" t="s">
        <v>49</v>
      </c>
      <c r="F38" s="23"/>
      <c r="H38" s="26">
        <v>75</v>
      </c>
    </row>
    <row r="39" ht="18" customHeight="1" spans="5:8" x14ac:dyDescent="0.25">
      <c r="E39" s="27" t="s">
        <v>50</v>
      </c>
      <c r="F39" s="28"/>
      <c r="G39" s="28"/>
      <c r="H39" s="29">
        <f>ROUND(H35+H36+H38,2)</f>
        <v>1988.16</v>
      </c>
    </row>
    <row r="40" ht="15" customHeight="1" x14ac:dyDescent="0.25"/>
    <row r="41" ht="15" customHeight="1" spans="2:8" x14ac:dyDescent="0.25">
      <c r="B41" s="12" t="s">
        <v>51</v>
      </c>
      <c r="C41" s="12"/>
      <c r="D41" s="12"/>
      <c r="E41" s="12"/>
      <c r="F41" s="12"/>
      <c r="G41" s="12"/>
      <c r="H41" s="12"/>
    </row>
    <row r="42" ht="16" customHeight="1" spans="2:8" x14ac:dyDescent="0.25">
      <c r="B42" s="13" t="s">
        <v>52</v>
      </c>
      <c r="C42" s="13"/>
      <c r="D42" s="5"/>
      <c r="E42" s="5"/>
      <c r="F42" s="5"/>
      <c r="G42" s="5"/>
      <c r="H42" s="5"/>
    </row>
    <row r="43" ht="20" customHeight="1" spans="2:8" x14ac:dyDescent="0.25">
      <c r="B43" s="13" t="s">
        <v>53</v>
      </c>
      <c r="C43" s="13"/>
      <c r="D43" s="5"/>
      <c r="E43" s="5"/>
      <c r="F43" s="5"/>
      <c r="G43" s="5"/>
      <c r="H43" s="5"/>
    </row>
    <row r="44" ht="20" customHeight="1" spans="2:8" x14ac:dyDescent="0.25">
      <c r="B44" s="13"/>
      <c r="C44" s="13"/>
      <c r="D44" s="5"/>
      <c r="E44" s="5"/>
      <c r="F44" s="5"/>
      <c r="G44" s="5"/>
      <c r="H44" s="5"/>
    </row>
    <row r="45" ht="16" customHeight="1" spans="2:8" x14ac:dyDescent="0.25">
      <c r="B45" s="13" t="s">
        <v>6</v>
      </c>
      <c r="C45" s="13"/>
      <c r="D45" s="7"/>
      <c r="E45" s="7"/>
      <c r="F45" s="7"/>
      <c r="G45" s="7"/>
      <c r="H45" s="7"/>
    </row>
    <row r="46" ht="15" customHeight="1" x14ac:dyDescent="0.25"/>
    <row r="47" ht="32" customHeight="1" spans="2:2" x14ac:dyDescent="0.25">
      <c r="B47" s="30" t="s">
        <v>54</v>
      </c>
    </row>
  </sheetData>
  <sheetProtection sheet="1" formatColumns="0" formatRows="0"/>
  <mergeCells count="50">
    <mergeCell ref="B3:D3"/>
    <mergeCell ref="E3:H3"/>
    <mergeCell ref="B4:D4"/>
    <mergeCell ref="B5:D5"/>
    <mergeCell ref="B12:D12"/>
    <mergeCell ref="E12:H12"/>
    <mergeCell ref="B13:C13"/>
    <mergeCell ref="E13:F13"/>
    <mergeCell ref="G13:H13"/>
    <mergeCell ref="B14:C14"/>
    <mergeCell ref="E14:F14"/>
    <mergeCell ref="G14:H14"/>
    <mergeCell ref="B15:C15"/>
    <mergeCell ref="E15:F15"/>
    <mergeCell ref="G15:H15"/>
    <mergeCell ref="B16:C16"/>
    <mergeCell ref="E16:F16"/>
    <mergeCell ref="G16:H16"/>
    <mergeCell ref="B18:H18"/>
    <mergeCell ref="B19:C19"/>
    <mergeCell ref="E19:F19"/>
    <mergeCell ref="G19:H19"/>
    <mergeCell ref="C21:D21"/>
    <mergeCell ref="C22:D22"/>
    <mergeCell ref="C23:D23"/>
    <mergeCell ref="C24:D24"/>
    <mergeCell ref="C25:D25"/>
    <mergeCell ref="C26:D26"/>
    <mergeCell ref="C27:D27"/>
    <mergeCell ref="C28:D28"/>
    <mergeCell ref="C29:D29"/>
    <mergeCell ref="C30:D30"/>
    <mergeCell ref="C31:D31"/>
    <mergeCell ref="C32:D32"/>
    <mergeCell ref="C33:D33"/>
    <mergeCell ref="B35:D35"/>
    <mergeCell ref="E35:G35"/>
    <mergeCell ref="B36:D36"/>
    <mergeCell ref="E36:F36"/>
    <mergeCell ref="B37:D37"/>
    <mergeCell ref="E37:H37"/>
    <mergeCell ref="B38:D38"/>
    <mergeCell ref="E38:F38"/>
    <mergeCell ref="B41:H41"/>
    <mergeCell ref="B42:C42"/>
    <mergeCell ref="D42:H42"/>
    <mergeCell ref="B43:C44"/>
    <mergeCell ref="D43:H44"/>
    <mergeCell ref="B45:C45"/>
    <mergeCell ref="D45:H45"/>
  </mergeCells>
  <dataValidations count="4">
    <dataValidation type="decimal" operator="greaterThanOrEqual" allowBlank="1" showInputMessage="1" prompt="Enter a number." showErrorMessage="1" error="Enter a number, 0 or more." sqref="E22:E33">
      <formula1>0</formula1>
    </dataValidation>
    <dataValidation type="decimal" operator="greaterThanOrEqual" allowBlank="1" showInputMessage="1" prompt="Enter a number." showErrorMessage="1" error="Enter a number, 0 or more." sqref="G22:G33">
      <formula1>0</formula1>
    </dataValidation>
    <dataValidation type="decimal" allowBlank="1" showInputMessage="1" prompt="Enter a percent from 0% to 100%." showErrorMessage="1" error="Enter a percent from 0% to 100%." sqref="G36">
      <formula1>0</formula1>
      <formula2>1</formula2>
    </dataValidation>
    <dataValidation type="decimal" operator="greaterThanOrEqual" allowBlank="1" showInputMessage="1" prompt="Enter a number." showErrorMessage="1" error="Enter a number, 0 or more." sqref="H38">
      <formula1>0</formula1>
    </dataValidation>
  </dataValidations>
  <hyperlinks>
    <hyperlink ref="B47" r:id="rId1"/>
  </hyperlinks>
  <pageMargins left="0.5" right="0.5" top="0.5" bottom="0.5" header="0.3" footer="0.3"/>
  <pageSetup paperSize="1" orientation="portrait" horizontalDpi="4294967295" verticalDpi="4294967295" scale="100" fitToWidth="1" fitToHeight="1"/>
  <headerFooter>
    <oddFooter>&amp;L&amp;8Free template from framingandfigures.com&amp;R&amp;8Page &amp;P of &amp;N</oddFooter>
  </headerFooter>
  <ignoredErrors>
    <ignoredError sqref="B22:B3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64"/>
  <sheetViews>
    <sheetView workbookViewId="0" showGridLines="0">
      <pane ySplit="12" topLeftCell="A13" activePane="bottomLeft" state="frozen"/>
      <selection pane="bottomLeft"/>
    </sheetView>
  </sheetViews>
  <sheetFormatPr defaultRowHeight="15" outlineLevelRow="0" outlineLevelCol="0" x14ac:dyDescent="55"/>
  <cols>
    <col min="1" max="1" width="3" style="1" customWidth="1"/>
    <col min="2" max="2" width="7.5" style="1" customWidth="1"/>
    <col min="3" max="3" width="10.7" style="1" customWidth="1"/>
    <col min="4" max="4" width="26" style="1" customWidth="1"/>
    <col min="5" max="5" width="30" style="1" customWidth="1"/>
    <col min="6" max="6" width="9" style="1" customWidth="1"/>
    <col min="7" max="8" width="15" style="1" customWidth="1"/>
    <col min="9" max="9" width="10.7" style="1" customWidth="1"/>
    <col min="10" max="10" width="13.5" style="1" customWidth="1"/>
    <col min="11" max="11" width="14.5" style="1" customWidth="1"/>
    <col min="12" max="12" width="3" style="1" customWidth="1"/>
  </cols>
  <sheetData>
    <row r="1" ht="15" customHeight="1" x14ac:dyDescent="0.25"/>
    <row r="2" ht="36" customHeight="1" spans="2:2" x14ac:dyDescent="0.25">
      <c r="B2" s="2" t="s">
        <v>0</v>
      </c>
    </row>
    <row r="3" ht="30" customHeight="1" spans="2:11" x14ac:dyDescent="0.25">
      <c r="B3" s="3" t="s">
        <v>1</v>
      </c>
      <c r="C3" s="3"/>
      <c r="D3" s="3"/>
      <c r="E3" s="3"/>
      <c r="F3" s="4" t="s">
        <v>55</v>
      </c>
      <c r="G3" s="4"/>
      <c r="H3" s="4"/>
      <c r="I3" s="4"/>
      <c r="J3" s="4"/>
      <c r="K3" s="4"/>
    </row>
    <row r="4" ht="17" customHeight="1" spans="2:5" x14ac:dyDescent="0.25">
      <c r="B4" s="5" t="s">
        <v>3</v>
      </c>
      <c r="C4" s="5"/>
      <c r="D4" s="5"/>
      <c r="E4" s="5"/>
    </row>
    <row r="5" ht="17" customHeight="1" spans="2:5" x14ac:dyDescent="0.25">
      <c r="B5" s="5" t="s">
        <v>5</v>
      </c>
      <c r="C5" s="5"/>
      <c r="D5" s="5"/>
      <c r="E5" s="5"/>
    </row>
    <row r="6" ht="15" customHeight="1" x14ac:dyDescent="0.25"/>
    <row r="7" ht="4" customHeight="1" spans="2:11" x14ac:dyDescent="0.25">
      <c r="B7" s="8"/>
      <c r="C7" s="8"/>
      <c r="D7" s="8"/>
      <c r="E7" s="8"/>
      <c r="F7" s="8"/>
      <c r="G7" s="8"/>
      <c r="H7" s="8"/>
      <c r="I7" s="8"/>
      <c r="J7" s="8"/>
      <c r="K7" s="8"/>
    </row>
    <row r="8" ht="15" customHeight="1" x14ac:dyDescent="0.25"/>
    <row r="9" ht="15" customHeight="1" spans="2:3" x14ac:dyDescent="0.25">
      <c r="B9" s="9"/>
      <c r="C9" s="10" t="s">
        <v>7</v>
      </c>
    </row>
    <row r="10" ht="15" customHeight="1" spans="2:3" x14ac:dyDescent="0.25">
      <c r="B10" s="11"/>
      <c r="C10" s="10" t="s">
        <v>8</v>
      </c>
    </row>
    <row r="11" ht="15" customHeight="1" x14ac:dyDescent="0.25"/>
    <row r="12" ht="26" customHeight="1" spans="2:11" x14ac:dyDescent="0.25">
      <c r="B12" s="14" t="s">
        <v>4</v>
      </c>
      <c r="C12" s="14" t="s">
        <v>56</v>
      </c>
      <c r="D12" s="15" t="s">
        <v>9</v>
      </c>
      <c r="E12" s="15" t="s">
        <v>22</v>
      </c>
      <c r="F12" s="15" t="s">
        <v>20</v>
      </c>
      <c r="G12" s="14" t="s">
        <v>57</v>
      </c>
      <c r="H12" s="15" t="s">
        <v>58</v>
      </c>
      <c r="I12" s="15" t="s">
        <v>59</v>
      </c>
      <c r="J12" s="14" t="s">
        <v>60</v>
      </c>
      <c r="K12" s="14" t="s">
        <v>61</v>
      </c>
    </row>
    <row r="13" ht="15" customHeight="1" spans="2:11" x14ac:dyDescent="0.25">
      <c r="B13" s="18">
        <v>1001</v>
      </c>
      <c r="C13" s="31">
        <v>46275</v>
      </c>
      <c r="D13" s="17" t="s">
        <v>62</v>
      </c>
      <c r="E13" s="17" t="s">
        <v>63</v>
      </c>
      <c r="F13" s="17" t="s">
        <v>64</v>
      </c>
      <c r="G13" s="19">
        <v>1988.16</v>
      </c>
      <c r="H13" s="17" t="s">
        <v>65</v>
      </c>
      <c r="I13" s="31">
        <v>46279</v>
      </c>
      <c r="J13" s="19">
        <v>1988.16</v>
      </c>
      <c r="K13" s="19">
        <f>IF(OR(G13="",J13=""),"",ROUND(J13-G13,2))</f>
        <v>0</v>
      </c>
    </row>
    <row r="14" ht="15" customHeight="1" spans="2:11" x14ac:dyDescent="0.25">
      <c r="B14" s="18">
        <v>1002</v>
      </c>
      <c r="C14" s="31">
        <v>46277</v>
      </c>
      <c r="D14" s="17" t="s">
        <v>66</v>
      </c>
      <c r="E14" s="17" t="s">
        <v>67</v>
      </c>
      <c r="F14" s="17" t="s">
        <v>68</v>
      </c>
      <c r="G14" s="19">
        <v>2475</v>
      </c>
      <c r="H14" s="17" t="s">
        <v>69</v>
      </c>
      <c r="I14" s="31"/>
      <c r="J14" s="19"/>
      <c r="K14" s="19" t="str">
        <f>IF(OR(G14="",J14=""),"",ROUND(J14-G14,2))</f>
        <v/>
      </c>
    </row>
    <row r="15" ht="15" customHeight="1" spans="2:11" x14ac:dyDescent="0.25">
      <c r="B15" s="18">
        <v>1003</v>
      </c>
      <c r="C15" s="31">
        <v>46280</v>
      </c>
      <c r="D15" s="17" t="s">
        <v>70</v>
      </c>
      <c r="E15" s="17" t="s">
        <v>71</v>
      </c>
      <c r="F15" s="17" t="s">
        <v>72</v>
      </c>
      <c r="G15" s="19">
        <v>1150</v>
      </c>
      <c r="H15" s="17" t="s">
        <v>65</v>
      </c>
      <c r="I15" s="31">
        <v>46285</v>
      </c>
      <c r="J15" s="19">
        <v>1212.5</v>
      </c>
      <c r="K15" s="19">
        <f>IF(OR(G15="",J15=""),"",ROUND(J15-G15,2))</f>
        <v>62.5</v>
      </c>
    </row>
    <row r="16" ht="15" customHeight="1" spans="2:11" x14ac:dyDescent="0.25">
      <c r="B16" s="18"/>
      <c r="C16" s="31"/>
      <c r="D16" s="17"/>
      <c r="E16" s="17"/>
      <c r="F16" s="17"/>
      <c r="G16" s="19"/>
      <c r="H16" s="17"/>
      <c r="I16" s="31"/>
      <c r="J16" s="19"/>
      <c r="K16" s="19" t="str">
        <f>IF(OR(G16="",J16=""),"",ROUND(J16-G16,2))</f>
        <v/>
      </c>
    </row>
    <row r="17" ht="15" customHeight="1" spans="2:11" x14ac:dyDescent="0.25">
      <c r="B17" s="18"/>
      <c r="C17" s="31"/>
      <c r="D17" s="17"/>
      <c r="E17" s="17"/>
      <c r="F17" s="17"/>
      <c r="G17" s="19"/>
      <c r="H17" s="17"/>
      <c r="I17" s="31"/>
      <c r="J17" s="19"/>
      <c r="K17" s="19" t="str">
        <f>IF(OR(G17="",J17=""),"",ROUND(J17-G17,2))</f>
        <v/>
      </c>
    </row>
    <row r="18" ht="15" customHeight="1" spans="2:11" x14ac:dyDescent="0.25">
      <c r="B18" s="18"/>
      <c r="C18" s="31"/>
      <c r="D18" s="17"/>
      <c r="E18" s="17"/>
      <c r="F18" s="17"/>
      <c r="G18" s="19"/>
      <c r="H18" s="17"/>
      <c r="I18" s="31"/>
      <c r="J18" s="19"/>
      <c r="K18" s="19" t="str">
        <f>IF(OR(G18="",J18=""),"",ROUND(J18-G18,2))</f>
        <v/>
      </c>
    </row>
    <row r="19" ht="15" customHeight="1" spans="2:11" x14ac:dyDescent="0.25">
      <c r="B19" s="18"/>
      <c r="C19" s="31"/>
      <c r="D19" s="17"/>
      <c r="E19" s="17"/>
      <c r="F19" s="17"/>
      <c r="G19" s="19"/>
      <c r="H19" s="17"/>
      <c r="I19" s="31"/>
      <c r="J19" s="19"/>
      <c r="K19" s="19" t="str">
        <f>IF(OR(G19="",J19=""),"",ROUND(J19-G19,2))</f>
        <v/>
      </c>
    </row>
    <row r="20" ht="15" customHeight="1" spans="2:11" x14ac:dyDescent="0.25">
      <c r="B20" s="18"/>
      <c r="C20" s="31"/>
      <c r="D20" s="17"/>
      <c r="E20" s="17"/>
      <c r="F20" s="17"/>
      <c r="G20" s="19"/>
      <c r="H20" s="17"/>
      <c r="I20" s="31"/>
      <c r="J20" s="19"/>
      <c r="K20" s="19" t="str">
        <f>IF(OR(G20="",J20=""),"",ROUND(J20-G20,2))</f>
        <v/>
      </c>
    </row>
    <row r="21" ht="15" customHeight="1" spans="2:11" x14ac:dyDescent="0.25">
      <c r="B21" s="18"/>
      <c r="C21" s="31"/>
      <c r="D21" s="17"/>
      <c r="E21" s="17"/>
      <c r="F21" s="17"/>
      <c r="G21" s="19"/>
      <c r="H21" s="17"/>
      <c r="I21" s="31"/>
      <c r="J21" s="19"/>
      <c r="K21" s="19" t="str">
        <f>IF(OR(G21="",J21=""),"",ROUND(J21-G21,2))</f>
        <v/>
      </c>
    </row>
    <row r="22" ht="15" customHeight="1" spans="2:11" x14ac:dyDescent="0.25">
      <c r="B22" s="18"/>
      <c r="C22" s="31"/>
      <c r="D22" s="17"/>
      <c r="E22" s="17"/>
      <c r="F22" s="17"/>
      <c r="G22" s="19"/>
      <c r="H22" s="17"/>
      <c r="I22" s="31"/>
      <c r="J22" s="19"/>
      <c r="K22" s="19" t="str">
        <f>IF(OR(G22="",J22=""),"",ROUND(J22-G22,2))</f>
        <v/>
      </c>
    </row>
    <row r="23" ht="15" customHeight="1" spans="2:11" x14ac:dyDescent="0.25">
      <c r="B23" s="18"/>
      <c r="C23" s="31"/>
      <c r="D23" s="17"/>
      <c r="E23" s="17"/>
      <c r="F23" s="17"/>
      <c r="G23" s="19"/>
      <c r="H23" s="17"/>
      <c r="I23" s="31"/>
      <c r="J23" s="19"/>
      <c r="K23" s="19" t="str">
        <f>IF(OR(G23="",J23=""),"",ROUND(J23-G23,2))</f>
        <v/>
      </c>
    </row>
    <row r="24" ht="15" customHeight="1" spans="2:11" x14ac:dyDescent="0.25">
      <c r="B24" s="18"/>
      <c r="C24" s="31"/>
      <c r="D24" s="17"/>
      <c r="E24" s="17"/>
      <c r="F24" s="17"/>
      <c r="G24" s="19"/>
      <c r="H24" s="17"/>
      <c r="I24" s="31"/>
      <c r="J24" s="19"/>
      <c r="K24" s="19" t="str">
        <f>IF(OR(G24="",J24=""),"",ROUND(J24-G24,2))</f>
        <v/>
      </c>
    </row>
    <row r="25" ht="15" customHeight="1" spans="2:11" x14ac:dyDescent="0.25">
      <c r="B25" s="18"/>
      <c r="C25" s="31"/>
      <c r="D25" s="17"/>
      <c r="E25" s="17"/>
      <c r="F25" s="17"/>
      <c r="G25" s="19"/>
      <c r="H25" s="17"/>
      <c r="I25" s="31"/>
      <c r="J25" s="19"/>
      <c r="K25" s="19" t="str">
        <f>IF(OR(G25="",J25=""),"",ROUND(J25-G25,2))</f>
        <v/>
      </c>
    </row>
    <row r="26" ht="15" customHeight="1" spans="2:11" x14ac:dyDescent="0.25">
      <c r="B26" s="18"/>
      <c r="C26" s="31"/>
      <c r="D26" s="17"/>
      <c r="E26" s="17"/>
      <c r="F26" s="17"/>
      <c r="G26" s="19"/>
      <c r="H26" s="17"/>
      <c r="I26" s="31"/>
      <c r="J26" s="19"/>
      <c r="K26" s="19" t="str">
        <f>IF(OR(G26="",J26=""),"",ROUND(J26-G26,2))</f>
        <v/>
      </c>
    </row>
    <row r="27" ht="15" customHeight="1" spans="2:11" x14ac:dyDescent="0.25">
      <c r="B27" s="18"/>
      <c r="C27" s="31"/>
      <c r="D27" s="17"/>
      <c r="E27" s="17"/>
      <c r="F27" s="17"/>
      <c r="G27" s="19"/>
      <c r="H27" s="17"/>
      <c r="I27" s="31"/>
      <c r="J27" s="19"/>
      <c r="K27" s="19" t="str">
        <f>IF(OR(G27="",J27=""),"",ROUND(J27-G27,2))</f>
        <v/>
      </c>
    </row>
    <row r="28" ht="15" customHeight="1" spans="2:11" x14ac:dyDescent="0.25">
      <c r="B28" s="18"/>
      <c r="C28" s="31"/>
      <c r="D28" s="17"/>
      <c r="E28" s="17"/>
      <c r="F28" s="17"/>
      <c r="G28" s="19"/>
      <c r="H28" s="17"/>
      <c r="I28" s="31"/>
      <c r="J28" s="19"/>
      <c r="K28" s="19" t="str">
        <f>IF(OR(G28="",J28=""),"",ROUND(J28-G28,2))</f>
        <v/>
      </c>
    </row>
    <row r="29" ht="15" customHeight="1" spans="2:11" x14ac:dyDescent="0.25">
      <c r="B29" s="18"/>
      <c r="C29" s="31"/>
      <c r="D29" s="17"/>
      <c r="E29" s="17"/>
      <c r="F29" s="17"/>
      <c r="G29" s="19"/>
      <c r="H29" s="17"/>
      <c r="I29" s="31"/>
      <c r="J29" s="19"/>
      <c r="K29" s="19" t="str">
        <f>IF(OR(G29="",J29=""),"",ROUND(J29-G29,2))</f>
        <v/>
      </c>
    </row>
    <row r="30" ht="15" customHeight="1" spans="2:11" x14ac:dyDescent="0.25">
      <c r="B30" s="18"/>
      <c r="C30" s="31"/>
      <c r="D30" s="17"/>
      <c r="E30" s="17"/>
      <c r="F30" s="17"/>
      <c r="G30" s="19"/>
      <c r="H30" s="17"/>
      <c r="I30" s="31"/>
      <c r="J30" s="19"/>
      <c r="K30" s="19" t="str">
        <f>IF(OR(G30="",J30=""),"",ROUND(J30-G30,2))</f>
        <v/>
      </c>
    </row>
    <row r="31" ht="15" customHeight="1" spans="2:11" x14ac:dyDescent="0.25">
      <c r="B31" s="18"/>
      <c r="C31" s="31"/>
      <c r="D31" s="17"/>
      <c r="E31" s="17"/>
      <c r="F31" s="17"/>
      <c r="G31" s="19"/>
      <c r="H31" s="17"/>
      <c r="I31" s="31"/>
      <c r="J31" s="19"/>
      <c r="K31" s="19" t="str">
        <f>IF(OR(G31="",J31=""),"",ROUND(J31-G31,2))</f>
        <v/>
      </c>
    </row>
    <row r="32" ht="15" customHeight="1" spans="2:11" x14ac:dyDescent="0.25">
      <c r="B32" s="18"/>
      <c r="C32" s="31"/>
      <c r="D32" s="17"/>
      <c r="E32" s="17"/>
      <c r="F32" s="17"/>
      <c r="G32" s="19"/>
      <c r="H32" s="17"/>
      <c r="I32" s="31"/>
      <c r="J32" s="19"/>
      <c r="K32" s="19" t="str">
        <f>IF(OR(G32="",J32=""),"",ROUND(J32-G32,2))</f>
        <v/>
      </c>
    </row>
    <row r="33" ht="15" customHeight="1" spans="2:11" x14ac:dyDescent="0.25">
      <c r="B33" s="18"/>
      <c r="C33" s="31"/>
      <c r="D33" s="17"/>
      <c r="E33" s="17"/>
      <c r="F33" s="17"/>
      <c r="G33" s="19"/>
      <c r="H33" s="17"/>
      <c r="I33" s="31"/>
      <c r="J33" s="19"/>
      <c r="K33" s="19" t="str">
        <f>IF(OR(G33="",J33=""),"",ROUND(J33-G33,2))</f>
        <v/>
      </c>
    </row>
    <row r="34" ht="15" customHeight="1" spans="2:11" x14ac:dyDescent="0.25">
      <c r="B34" s="18"/>
      <c r="C34" s="31"/>
      <c r="D34" s="17"/>
      <c r="E34" s="17"/>
      <c r="F34" s="17"/>
      <c r="G34" s="19"/>
      <c r="H34" s="17"/>
      <c r="I34" s="31"/>
      <c r="J34" s="19"/>
      <c r="K34" s="19" t="str">
        <f>IF(OR(G34="",J34=""),"",ROUND(J34-G34,2))</f>
        <v/>
      </c>
    </row>
    <row r="35" ht="15" customHeight="1" spans="2:11" x14ac:dyDescent="0.25">
      <c r="B35" s="18"/>
      <c r="C35" s="31"/>
      <c r="D35" s="17"/>
      <c r="E35" s="17"/>
      <c r="F35" s="17"/>
      <c r="G35" s="19"/>
      <c r="H35" s="17"/>
      <c r="I35" s="31"/>
      <c r="J35" s="19"/>
      <c r="K35" s="19" t="str">
        <f>IF(OR(G35="",J35=""),"",ROUND(J35-G35,2))</f>
        <v/>
      </c>
    </row>
    <row r="36" ht="15" customHeight="1" spans="2:11" x14ac:dyDescent="0.25">
      <c r="B36" s="18"/>
      <c r="C36" s="31"/>
      <c r="D36" s="17"/>
      <c r="E36" s="17"/>
      <c r="F36" s="17"/>
      <c r="G36" s="19"/>
      <c r="H36" s="17"/>
      <c r="I36" s="31"/>
      <c r="J36" s="19"/>
      <c r="K36" s="19" t="str">
        <f>IF(OR(G36="",J36=""),"",ROUND(J36-G36,2))</f>
        <v/>
      </c>
    </row>
    <row r="37" ht="15" customHeight="1" spans="2:11" x14ac:dyDescent="0.25">
      <c r="B37" s="18"/>
      <c r="C37" s="31"/>
      <c r="D37" s="17"/>
      <c r="E37" s="17"/>
      <c r="F37" s="17"/>
      <c r="G37" s="19"/>
      <c r="H37" s="17"/>
      <c r="I37" s="31"/>
      <c r="J37" s="19"/>
      <c r="K37" s="19" t="str">
        <f>IF(OR(G37="",J37=""),"",ROUND(J37-G37,2))</f>
        <v/>
      </c>
    </row>
    <row r="38" ht="15" customHeight="1" spans="2:11" x14ac:dyDescent="0.25">
      <c r="B38" s="18"/>
      <c r="C38" s="31"/>
      <c r="D38" s="17"/>
      <c r="E38" s="17"/>
      <c r="F38" s="17"/>
      <c r="G38" s="19"/>
      <c r="H38" s="17"/>
      <c r="I38" s="31"/>
      <c r="J38" s="19"/>
      <c r="K38" s="19" t="str">
        <f>IF(OR(G38="",J38=""),"",ROUND(J38-G38,2))</f>
        <v/>
      </c>
    </row>
    <row r="39" ht="15" customHeight="1" spans="2:11" x14ac:dyDescent="0.25">
      <c r="B39" s="18"/>
      <c r="C39" s="31"/>
      <c r="D39" s="17"/>
      <c r="E39" s="17"/>
      <c r="F39" s="17"/>
      <c r="G39" s="19"/>
      <c r="H39" s="17"/>
      <c r="I39" s="31"/>
      <c r="J39" s="19"/>
      <c r="K39" s="19" t="str">
        <f>IF(OR(G39="",J39=""),"",ROUND(J39-G39,2))</f>
        <v/>
      </c>
    </row>
    <row r="40" ht="15" customHeight="1" spans="2:11" x14ac:dyDescent="0.25">
      <c r="B40" s="18"/>
      <c r="C40" s="31"/>
      <c r="D40" s="17"/>
      <c r="E40" s="17"/>
      <c r="F40" s="17"/>
      <c r="G40" s="19"/>
      <c r="H40" s="17"/>
      <c r="I40" s="31"/>
      <c r="J40" s="19"/>
      <c r="K40" s="19" t="str">
        <f>IF(OR(G40="",J40=""),"",ROUND(J40-G40,2))</f>
        <v/>
      </c>
    </row>
    <row r="41" ht="15" customHeight="1" spans="2:11" x14ac:dyDescent="0.25">
      <c r="B41" s="18"/>
      <c r="C41" s="31"/>
      <c r="D41" s="17"/>
      <c r="E41" s="17"/>
      <c r="F41" s="17"/>
      <c r="G41" s="19"/>
      <c r="H41" s="17"/>
      <c r="I41" s="31"/>
      <c r="J41" s="19"/>
      <c r="K41" s="19" t="str">
        <f>IF(OR(G41="",J41=""),"",ROUND(J41-G41,2))</f>
        <v/>
      </c>
    </row>
    <row r="42" ht="15" customHeight="1" spans="2:11" x14ac:dyDescent="0.25">
      <c r="B42" s="18"/>
      <c r="C42" s="31"/>
      <c r="D42" s="17"/>
      <c r="E42" s="17"/>
      <c r="F42" s="17"/>
      <c r="G42" s="19"/>
      <c r="H42" s="17"/>
      <c r="I42" s="31"/>
      <c r="J42" s="19"/>
      <c r="K42" s="19" t="str">
        <f>IF(OR(G42="",J42=""),"",ROUND(J42-G42,2))</f>
        <v/>
      </c>
    </row>
    <row r="43" ht="15" customHeight="1" spans="2:11" x14ac:dyDescent="0.25">
      <c r="B43" s="18"/>
      <c r="C43" s="31"/>
      <c r="D43" s="17"/>
      <c r="E43" s="17"/>
      <c r="F43" s="17"/>
      <c r="G43" s="19"/>
      <c r="H43" s="17"/>
      <c r="I43" s="31"/>
      <c r="J43" s="19"/>
      <c r="K43" s="19" t="str">
        <f>IF(OR(G43="",J43=""),"",ROUND(J43-G43,2))</f>
        <v/>
      </c>
    </row>
    <row r="44" ht="15" customHeight="1" spans="2:11" x14ac:dyDescent="0.25">
      <c r="B44" s="18"/>
      <c r="C44" s="31"/>
      <c r="D44" s="17"/>
      <c r="E44" s="17"/>
      <c r="F44" s="17"/>
      <c r="G44" s="19"/>
      <c r="H44" s="17"/>
      <c r="I44" s="31"/>
      <c r="J44" s="19"/>
      <c r="K44" s="19" t="str">
        <f>IF(OR(G44="",J44=""),"",ROUND(J44-G44,2))</f>
        <v/>
      </c>
    </row>
    <row r="45" ht="15" customHeight="1" spans="2:11" x14ac:dyDescent="0.25">
      <c r="B45" s="18"/>
      <c r="C45" s="31"/>
      <c r="D45" s="17"/>
      <c r="E45" s="17"/>
      <c r="F45" s="17"/>
      <c r="G45" s="19"/>
      <c r="H45" s="17"/>
      <c r="I45" s="31"/>
      <c r="J45" s="19"/>
      <c r="K45" s="19" t="str">
        <f>IF(OR(G45="",J45=""),"",ROUND(J45-G45,2))</f>
        <v/>
      </c>
    </row>
    <row r="46" ht="15" customHeight="1" spans="2:11" x14ac:dyDescent="0.25">
      <c r="B46" s="18"/>
      <c r="C46" s="31"/>
      <c r="D46" s="17"/>
      <c r="E46" s="17"/>
      <c r="F46" s="17"/>
      <c r="G46" s="19"/>
      <c r="H46" s="17"/>
      <c r="I46" s="31"/>
      <c r="J46" s="19"/>
      <c r="K46" s="19" t="str">
        <f>IF(OR(G46="",J46=""),"",ROUND(J46-G46,2))</f>
        <v/>
      </c>
    </row>
    <row r="47" ht="15" customHeight="1" spans="2:11" x14ac:dyDescent="0.25">
      <c r="B47" s="18"/>
      <c r="C47" s="31"/>
      <c r="D47" s="17"/>
      <c r="E47" s="17"/>
      <c r="F47" s="17"/>
      <c r="G47" s="19"/>
      <c r="H47" s="17"/>
      <c r="I47" s="31"/>
      <c r="J47" s="19"/>
      <c r="K47" s="19" t="str">
        <f>IF(OR(G47="",J47=""),"",ROUND(J47-G47,2))</f>
        <v/>
      </c>
    </row>
    <row r="48" ht="15" customHeight="1" spans="2:11" x14ac:dyDescent="0.25">
      <c r="B48" s="18"/>
      <c r="C48" s="31"/>
      <c r="D48" s="17"/>
      <c r="E48" s="17"/>
      <c r="F48" s="17"/>
      <c r="G48" s="19"/>
      <c r="H48" s="17"/>
      <c r="I48" s="31"/>
      <c r="J48" s="19"/>
      <c r="K48" s="19" t="str">
        <f>IF(OR(G48="",J48=""),"",ROUND(J48-G48,2))</f>
        <v/>
      </c>
    </row>
    <row r="49" ht="15" customHeight="1" spans="2:11" x14ac:dyDescent="0.25">
      <c r="B49" s="18"/>
      <c r="C49" s="31"/>
      <c r="D49" s="17"/>
      <c r="E49" s="17"/>
      <c r="F49" s="17"/>
      <c r="G49" s="19"/>
      <c r="H49" s="17"/>
      <c r="I49" s="31"/>
      <c r="J49" s="19"/>
      <c r="K49" s="19" t="str">
        <f>IF(OR(G49="",J49=""),"",ROUND(J49-G49,2))</f>
        <v/>
      </c>
    </row>
    <row r="50" ht="15" customHeight="1" spans="2:11" x14ac:dyDescent="0.25">
      <c r="B50" s="18"/>
      <c r="C50" s="31"/>
      <c r="D50" s="17"/>
      <c r="E50" s="17"/>
      <c r="F50" s="17"/>
      <c r="G50" s="19"/>
      <c r="H50" s="17"/>
      <c r="I50" s="31"/>
      <c r="J50" s="19"/>
      <c r="K50" s="19" t="str">
        <f>IF(OR(G50="",J50=""),"",ROUND(J50-G50,2))</f>
        <v/>
      </c>
    </row>
    <row r="51" ht="15" customHeight="1" spans="2:11" x14ac:dyDescent="0.25">
      <c r="B51" s="18"/>
      <c r="C51" s="31"/>
      <c r="D51" s="17"/>
      <c r="E51" s="17"/>
      <c r="F51" s="17"/>
      <c r="G51" s="19"/>
      <c r="H51" s="17"/>
      <c r="I51" s="31"/>
      <c r="J51" s="19"/>
      <c r="K51" s="19" t="str">
        <f>IF(OR(G51="",J51=""),"",ROUND(J51-G51,2))</f>
        <v/>
      </c>
    </row>
    <row r="52" ht="15" customHeight="1" spans="2:11" x14ac:dyDescent="0.25">
      <c r="B52" s="18"/>
      <c r="C52" s="31"/>
      <c r="D52" s="17"/>
      <c r="E52" s="17"/>
      <c r="F52" s="17"/>
      <c r="G52" s="19"/>
      <c r="H52" s="17"/>
      <c r="I52" s="31"/>
      <c r="J52" s="19"/>
      <c r="K52" s="19" t="str">
        <f>IF(OR(G52="",J52=""),"",ROUND(J52-G52,2))</f>
        <v/>
      </c>
    </row>
    <row r="53" ht="15" customHeight="1" x14ac:dyDescent="0.25"/>
    <row r="54" ht="15" customHeight="1" spans="5:7" x14ac:dyDescent="0.25">
      <c r="E54" s="12" t="s">
        <v>73</v>
      </c>
      <c r="F54" s="12"/>
      <c r="G54" s="12"/>
    </row>
    <row r="55" ht="18" customHeight="1" spans="5:8" x14ac:dyDescent="0.25">
      <c r="E55" s="32" t="s">
        <v>74</v>
      </c>
      <c r="F55" s="28"/>
      <c r="G55" s="29">
        <f>ROUND(SUM($G$13:$G$52)-SUMIF($H$13:$H$52,"Void",$G$13:$G$52),2)</f>
        <v>5613.16</v>
      </c>
      <c r="H55" s="25" t="s">
        <v>75</v>
      </c>
    </row>
    <row r="56" ht="15" customHeight="1" spans="5:8" x14ac:dyDescent="0.25">
      <c r="E56" s="23" t="s">
        <v>76</v>
      </c>
      <c r="F56" s="23"/>
      <c r="G56" s="20">
        <f>ROUND(SUM($J$13:$J$52)-SUMIF($H$13:$H$52,"Void",$J$13:$J$52),2)</f>
        <v>3200.66</v>
      </c>
      <c r="H56" s="25" t="s">
        <v>77</v>
      </c>
    </row>
    <row r="57" ht="15" customHeight="1" spans="5:8" x14ac:dyDescent="0.25">
      <c r="E57" s="23" t="s">
        <v>78</v>
      </c>
      <c r="F57" s="23"/>
      <c r="G57" s="20">
        <f>ROUND(SUM($K$13:$K$52)-SUMIF($H$13:$H$52,"Void",$K$13:$K$52),2)</f>
        <v>62.5</v>
      </c>
      <c r="H57" s="25" t="s">
        <v>79</v>
      </c>
    </row>
    <row r="58" ht="15" customHeight="1" spans="5:7" x14ac:dyDescent="0.25">
      <c r="E58" s="23" t="s">
        <v>69</v>
      </c>
      <c r="F58" s="23"/>
      <c r="G58" s="33">
        <f>COUNTIF($H$13:$H$52,"Open")</f>
        <v>1</v>
      </c>
    </row>
    <row r="59" ht="15" customHeight="1" spans="5:7" x14ac:dyDescent="0.25">
      <c r="E59" s="23" t="s">
        <v>80</v>
      </c>
      <c r="F59" s="23"/>
      <c r="G59" s="33">
        <f>COUNTIF($H$13:$H$52,"Partly received")</f>
        <v>0</v>
      </c>
    </row>
    <row r="60" ht="15" customHeight="1" spans="5:7" x14ac:dyDescent="0.25">
      <c r="E60" s="23" t="s">
        <v>65</v>
      </c>
      <c r="F60" s="23"/>
      <c r="G60" s="33">
        <f>COUNTIF($H$13:$H$52,"Received")</f>
        <v>2</v>
      </c>
    </row>
    <row r="61" ht="15" customHeight="1" spans="5:7" x14ac:dyDescent="0.25">
      <c r="E61" s="23" t="s">
        <v>81</v>
      </c>
      <c r="F61" s="23"/>
      <c r="G61" s="33">
        <f>COUNTIF($H$13:$H$52,"Closed")</f>
        <v>0</v>
      </c>
    </row>
    <row r="62" ht="15" customHeight="1" spans="5:7" x14ac:dyDescent="0.25">
      <c r="E62" s="23" t="s">
        <v>82</v>
      </c>
      <c r="F62" s="23"/>
      <c r="G62" s="33">
        <f>COUNTIF($H$13:$H$52,"Void")</f>
        <v>0</v>
      </c>
    </row>
    <row r="63" ht="15" customHeight="1" x14ac:dyDescent="0.25"/>
    <row r="64" ht="32" customHeight="1" spans="2:2" x14ac:dyDescent="0.25">
      <c r="B64" s="30" t="s">
        <v>54</v>
      </c>
    </row>
  </sheetData>
  <sheetProtection sheet="1" formatColumns="0" formatRows="0" insertRows="0" deleteRows="0" sort="0" autoFilter="0"/>
  <autoFilter ref="B12:K52"/>
  <mergeCells count="12">
    <mergeCell ref="B3:E3"/>
    <mergeCell ref="F3:K3"/>
    <mergeCell ref="B4:E4"/>
    <mergeCell ref="B5:E5"/>
    <mergeCell ref="E54:G54"/>
    <mergeCell ref="E56:F56"/>
    <mergeCell ref="E57:F57"/>
    <mergeCell ref="E58:F58"/>
    <mergeCell ref="E59:F59"/>
    <mergeCell ref="E60:F60"/>
    <mergeCell ref="E61:F61"/>
    <mergeCell ref="E62:F62"/>
  </mergeCells>
  <dataValidations count="3">
    <dataValidation type="decimal" operator="greaterThanOrEqual" allowBlank="1" showInputMessage="1" prompt="Enter a number." showErrorMessage="1" error="Enter a number, 0 or more." sqref="G13:G52">
      <formula1>0</formula1>
    </dataValidation>
    <dataValidation type="list" allowBlank="1" showErrorMessage="1" errorTitle="Status" error="Choose Open, Partly received, Received, Closed or Void." sqref="H13:H52">
      <formula1>"Open,Partly received,Received,Closed,Void"</formula1>
    </dataValidation>
    <dataValidation type="decimal" operator="greaterThanOrEqual" allowBlank="1" showInputMessage="1" prompt="Enter a number." showErrorMessage="1" error="Enter a number, 0 or more." sqref="J13:J52">
      <formula1>0</formula1>
    </dataValidation>
  </dataValidations>
  <hyperlinks>
    <hyperlink ref="B64" r:id="rId1"/>
  </hyperlinks>
  <pageMargins left="0.5" right="0.5" top="0.5" bottom="0.5" header="0.3" footer="0.3"/>
  <pageSetup paperSize="1" orientation="landscape" horizontalDpi="4294967295" verticalDpi="4294967295" scale="100" fitToWidth="1" fitToHeight="0"/>
  <headerFooter>
    <oddFooter>&amp;L&amp;8Free template from framingandfigures.com&amp;R&amp;8Page &amp;P of &amp;N</oddFooter>
  </headerFooter>
  <ignoredErrors>
    <ignoredError sqref="K13:K52"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4"/>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34" t="s">
        <v>83</v>
      </c>
      <c r="D2" s="34"/>
    </row>
    <row r="3" ht="22" customHeight="1" spans="3:4" x14ac:dyDescent="0.25">
      <c r="C3" s="35" t="s">
        <v>84</v>
      </c>
      <c r="D3" s="35"/>
    </row>
    <row r="4" ht="15" customHeight="1" x14ac:dyDescent="0.25"/>
    <row r="5" ht="4" customHeight="1" spans="2:4" x14ac:dyDescent="0.25">
      <c r="B5" s="8"/>
      <c r="C5" s="8"/>
      <c r="D5" s="8"/>
    </row>
    <row r="6" ht="15" customHeight="1" x14ac:dyDescent="0.25"/>
    <row r="7" ht="24" customHeight="1" spans="2:4" x14ac:dyDescent="0.25">
      <c r="B7" s="36" t="s">
        <v>85</v>
      </c>
      <c r="C7" s="36"/>
      <c r="D7" s="36"/>
    </row>
    <row r="8" ht="43" customHeight="1" spans="2:4" x14ac:dyDescent="0.25">
      <c r="B8" s="37" t="s">
        <v>86</v>
      </c>
      <c r="C8" s="37"/>
      <c r="D8" s="37"/>
    </row>
    <row r="9" ht="15" customHeight="1" x14ac:dyDescent="0.25"/>
    <row r="10" ht="15" customHeight="1" spans="2:4" x14ac:dyDescent="0.25">
      <c r="B10" s="12" t="s">
        <v>87</v>
      </c>
      <c r="C10" s="12"/>
      <c r="D10" s="12"/>
    </row>
    <row r="11" ht="95" customHeight="1" spans="2:4" x14ac:dyDescent="0.25">
      <c r="B11" s="38" t="s">
        <v>88</v>
      </c>
      <c r="C11" s="37" t="s">
        <v>89</v>
      </c>
      <c r="D11" s="37"/>
    </row>
    <row r="12" ht="69" customHeight="1" spans="2:4" x14ac:dyDescent="0.25">
      <c r="B12" s="38" t="s">
        <v>90</v>
      </c>
      <c r="C12" s="37" t="s">
        <v>91</v>
      </c>
      <c r="D12" s="37"/>
    </row>
    <row r="13" ht="95" customHeight="1" spans="2:4" x14ac:dyDescent="0.25">
      <c r="B13" s="38" t="s">
        <v>92</v>
      </c>
      <c r="C13" s="37" t="s">
        <v>93</v>
      </c>
      <c r="D13" s="37"/>
    </row>
    <row r="14" ht="95" customHeight="1" spans="2:4" x14ac:dyDescent="0.25">
      <c r="B14" s="38" t="s">
        <v>94</v>
      </c>
      <c r="C14" s="37" t="s">
        <v>95</v>
      </c>
      <c r="D14" s="37"/>
    </row>
    <row r="15" ht="17" customHeight="1" spans="2:4" x14ac:dyDescent="0.25">
      <c r="B15" s="38" t="s">
        <v>96</v>
      </c>
      <c r="C15" s="37" t="s">
        <v>97</v>
      </c>
      <c r="D15" s="37"/>
    </row>
    <row r="16" ht="30" customHeight="1" spans="2:4" x14ac:dyDescent="0.25">
      <c r="B16" s="38" t="s">
        <v>98</v>
      </c>
      <c r="C16" s="37" t="s">
        <v>99</v>
      </c>
      <c r="D16" s="37"/>
    </row>
    <row r="17" ht="15" customHeight="1" x14ac:dyDescent="0.25"/>
    <row r="18" ht="15" customHeight="1" spans="2:4" x14ac:dyDescent="0.25">
      <c r="B18" s="12" t="s">
        <v>100</v>
      </c>
      <c r="C18" s="12"/>
      <c r="D18" s="12"/>
    </row>
    <row r="19" ht="17" customHeight="1" spans="2:3" x14ac:dyDescent="0.25">
      <c r="B19" s="13" t="s">
        <v>101</v>
      </c>
      <c r="C19" s="39" t="s">
        <v>85</v>
      </c>
    </row>
    <row r="20" ht="17" customHeight="1" spans="2:3" x14ac:dyDescent="0.25">
      <c r="B20" s="13" t="s">
        <v>102</v>
      </c>
      <c r="C20" s="39" t="s">
        <v>103</v>
      </c>
    </row>
    <row r="21" ht="17" customHeight="1" spans="2:3" x14ac:dyDescent="0.25">
      <c r="B21" s="13" t="s">
        <v>104</v>
      </c>
      <c r="C21" s="39" t="s">
        <v>105</v>
      </c>
    </row>
    <row r="22" ht="17" customHeight="1" spans="3:3" x14ac:dyDescent="0.25">
      <c r="C22" s="39" t="s">
        <v>106</v>
      </c>
    </row>
    <row r="23" ht="17" customHeight="1" spans="3:3" x14ac:dyDescent="0.25">
      <c r="C23" s="39" t="s">
        <v>107</v>
      </c>
    </row>
    <row r="24" ht="17" customHeight="1" spans="3:3" x14ac:dyDescent="0.25">
      <c r="C24" s="39" t="s">
        <v>108</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Purchase order</vt:lpstr>
      <vt:lpstr>PO log</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Purchase Order Template (Excel)</dc:title>
  <dc:subject>A purchase order with twelve lines, sales tax and freight totaled to the amount ordered, and a PO log that tracks each order's status, invoiced amount and variance from the amount ordered, with the amount committed and counts by status.</dc:subject>
  <dc:description>Free template from https://framingandfigures.com/templates/purchase-order-template/</dc:description>
  <cp:keywords>purchase order template; purchase order template excel; construction purchase order template; purchase order log; purchase order log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